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firstSheet="1" activeTab="4"/>
  </bookViews>
  <sheets>
    <sheet name="TABLO-1 EĞİTİM -KÜLTÜR TAV TEK." sheetId="1" state="hidden" r:id="rId1"/>
    <sheet name="1. 2021-2023 YATIR TEKLİFİ EKO" sheetId="2" r:id="rId2"/>
    <sheet name="1.3 PROJEYE İLİŞ.GEREKÇE ÖRNEĞİ" sheetId="3" r:id="rId3"/>
    <sheet name=" YATIRIM TEKLİF TAB.KUR.ÖRNEK" sheetId="4" r:id="rId4"/>
    <sheet name="2.YATIR TEKLİF TAB. KUR.DÜZENL" sheetId="5" r:id="rId5"/>
    <sheet name="TABLO-1 İCMAL ÖZET TAB.KURUM TE" sheetId="6" state="hidden" r:id="rId6"/>
    <sheet name="TABLO-7 PROJE İZLEME FORMU" sheetId="7" state="hidden" r:id="rId7"/>
    <sheet name="3. MEVCUT TAŞIT LİSTESİ" sheetId="8" r:id="rId8"/>
    <sheet name="TABLO-11 TAŞIT ALIM LİS" sheetId="9" state="hidden" r:id="rId9"/>
    <sheet name="TABLO-12 KAMULAŞTIRMA" sheetId="10" state="hidden" r:id="rId10"/>
    <sheet name="TABLO-13 DEFLATÖR" sheetId="11" state="hidden" r:id="rId11"/>
  </sheets>
  <definedNames>
    <definedName name="_xlnm.Print_Titles" localSheetId="1">'1. 2021-2023 YATIR TEKLİFİ EKO'!$3:$4</definedName>
  </definedNames>
  <calcPr fullCalcOnLoad="1"/>
</workbook>
</file>

<file path=xl/sharedStrings.xml><?xml version="1.0" encoding="utf-8"?>
<sst xmlns="http://schemas.openxmlformats.org/spreadsheetml/2006/main" count="1268" uniqueCount="520">
  <si>
    <t>06.6</t>
  </si>
  <si>
    <t>MENKUL MALLARIN BÜYÜK ONARIM GİDERLERİ</t>
  </si>
  <si>
    <t>06.3</t>
  </si>
  <si>
    <t>GAYRİ MADDİ HAK ALIMLARI</t>
  </si>
  <si>
    <t>Yeni Proje</t>
  </si>
  <si>
    <t>06.9</t>
  </si>
  <si>
    <t>DİĞER SERMAYE GİDERLERİ</t>
  </si>
  <si>
    <t>İşyeri Makine ve Teçhizat Alımları</t>
  </si>
  <si>
    <t>Fen Edebiyat Fakültesi Laboratuvarlarında Kullanılan Hammaddelerin Alımı</t>
  </si>
  <si>
    <t>Kimya Metalurji Fakültesi Laboratuvarlarında Kullanılan Hammaddelerin Alımı</t>
  </si>
  <si>
    <t>İstanbul</t>
  </si>
  <si>
    <t>YILDIZ TEKNİK ÜNİVERSİTESİ</t>
  </si>
  <si>
    <t>GENEL TOPLAM</t>
  </si>
  <si>
    <t>Telefon Makinası</t>
  </si>
  <si>
    <t>PROJE SAYISI</t>
  </si>
  <si>
    <t>ETÜD-PROJE İŞLERİ</t>
  </si>
  <si>
    <t>DEVAM EDEN PROJELER</t>
  </si>
  <si>
    <t>YENİ PROJELER</t>
  </si>
  <si>
    <t>SEKTÖRÜ / ALT SEKTÖR</t>
  </si>
  <si>
    <t>Fax Cihazı</t>
  </si>
  <si>
    <t>Merkez Matbaa İçin Baskı Makinası Alımı</t>
  </si>
  <si>
    <t>Sekreter Tipi Koltuk</t>
  </si>
  <si>
    <t>Makam Koltuğu</t>
  </si>
  <si>
    <t>Misafir Koltuğu</t>
  </si>
  <si>
    <t>Konferans Salonu Koltuğu</t>
  </si>
  <si>
    <t>Atatürk Resmi</t>
  </si>
  <si>
    <t>Merkez Matbaanın Baskı İşlerinde ve Birimlerde Kullanılmak Üzere Muhtelif Kağıt Malzemesi Alımı</t>
  </si>
  <si>
    <t>Masa, Dolap, Sıra Gibi Malzeme Üretiminde Kullanılmak Üzere Muhtelif Hırdavat Malzemesi Alımı</t>
  </si>
  <si>
    <t>Baskı Makinası Toner ve Mürekkepleri</t>
  </si>
  <si>
    <t>Kalem</t>
  </si>
  <si>
    <t>Notebook Alımı</t>
  </si>
  <si>
    <t>Switch Alımı</t>
  </si>
  <si>
    <t>Sunucu Sistemleri Alımı</t>
  </si>
  <si>
    <t>Tahmini Fiziki Gerçekleşme</t>
  </si>
  <si>
    <t>Tutarı</t>
  </si>
  <si>
    <t>Miktarı</t>
  </si>
  <si>
    <t>Birimi</t>
  </si>
  <si>
    <t>EĞİTİM - YÜKSEKÖĞRETİM</t>
  </si>
  <si>
    <t>: EĞİTİM - YÜKSEKÖĞRETİM</t>
  </si>
  <si>
    <t>06.1.1 BÜRO VE İŞYERİ MEFRUŞAT ALIMLARI</t>
  </si>
  <si>
    <t>MAL, MALZEME VE HİZMET ALIM TEKLİFLERİNİN</t>
  </si>
  <si>
    <t>06.1.1 BÜRO VE İŞYERİ MEFRUŞAT ALIMLARI TOPLAMI</t>
  </si>
  <si>
    <t>06.1.2 BÜRO VE İŞYERİ MAKİNE TEÇHİZAT ALIMLARI TOPLAMI</t>
  </si>
  <si>
    <t>: YILDIZ TEKNİK ÜNİVERSİTESİ</t>
  </si>
  <si>
    <t>Bilgisayar Yazılımı Alımları (036/300 Program Alımı)</t>
  </si>
  <si>
    <t>06.3.3.01</t>
  </si>
  <si>
    <t>Lisans Alımları</t>
  </si>
  <si>
    <t>06.1.1.03</t>
  </si>
  <si>
    <t>Okul Mefruşatı Alımları</t>
  </si>
  <si>
    <t>06.1.3 AVADANLIK ALIMLARI TOPLAMI</t>
  </si>
  <si>
    <t>06.1 MAMUL MAL ALIMLARI TOPLAMI</t>
  </si>
  <si>
    <t>06.2 MENKUL SERMAYE ÜRETİM GİDERLERİ</t>
  </si>
  <si>
    <t>06.2 MENKUL SERMAYE ÜRETİM GİDERLERİ TOPLAMI</t>
  </si>
  <si>
    <t>06.6 MENKUL MALLARIN BÜYÜK ONARIM GİDERLERİ</t>
  </si>
  <si>
    <t>06.6 MENKUL MALLARIN BÜYÜK ONARIM GİDERLERİ TOPLAMI</t>
  </si>
  <si>
    <t>06.9 DİĞER SERMAYE GİDERLERİ</t>
  </si>
  <si>
    <t>06.9 DİĞER SERMAYE GİDERLERİ TOPLAMI</t>
  </si>
  <si>
    <t>06.3 GAYRİ MADDİ HAK ALIMLARI</t>
  </si>
  <si>
    <t>06.1.6 YAYIN ALIMLARI VE YAPIMLARI</t>
  </si>
  <si>
    <t>06.1.6 YAYIN ALIMLARI VE YAPIMLARI TOPLAMI</t>
  </si>
  <si>
    <t>09.4.1.00</t>
  </si>
  <si>
    <t>06.1.1.01</t>
  </si>
  <si>
    <t>Büro Mefruşatı Alımları</t>
  </si>
  <si>
    <t>06.1.2.01</t>
  </si>
  <si>
    <t>Büro Makinaları Alımları (Asgari Değerin Üzerinde)</t>
  </si>
  <si>
    <t>06.1.2.04</t>
  </si>
  <si>
    <t>Laboratuar Cihazı Alımları (600 Mak.Teç.Alm.)</t>
  </si>
  <si>
    <t>06.1.2.05</t>
  </si>
  <si>
    <t>06.1.2.90</t>
  </si>
  <si>
    <t>06.1.3.02</t>
  </si>
  <si>
    <t>Atölye Gereçleri Alımları</t>
  </si>
  <si>
    <t>06.2.2.01</t>
  </si>
  <si>
    <t>Hammadde Alımları</t>
  </si>
  <si>
    <t>06.2.5.01</t>
  </si>
  <si>
    <t>Kereste ve Kereste Ürünleri  Alımları</t>
  </si>
  <si>
    <t>06.2.6.01</t>
  </si>
  <si>
    <t>Kağıt ve Kağıt Ürünleri  Alımları</t>
  </si>
  <si>
    <t>06.2.8.01</t>
  </si>
  <si>
    <t>Metal Ürün Alımları</t>
  </si>
  <si>
    <t>06.2.9.01</t>
  </si>
  <si>
    <t>Diğer Alımlar</t>
  </si>
  <si>
    <t>06.6.7.01</t>
  </si>
  <si>
    <t>06.1.2.02</t>
  </si>
  <si>
    <t>06.3.1.01</t>
  </si>
  <si>
    <t>06.9.9.01</t>
  </si>
  <si>
    <t>Diğer Sermaye Giderleri</t>
  </si>
  <si>
    <t>SEKTÖR</t>
  </si>
  <si>
    <t>PROJE SAHİBİ KURULUŞ</t>
  </si>
  <si>
    <t>PROJENİN;</t>
  </si>
  <si>
    <t>ADI</t>
  </si>
  <si>
    <t>NUMARASI</t>
  </si>
  <si>
    <t>YERİ</t>
  </si>
  <si>
    <t>KARAKTERİSTİĞİ</t>
  </si>
  <si>
    <t>YATIRIM TEKLİFLERİYLE YAPILMASI PLANLANAN</t>
  </si>
  <si>
    <t xml:space="preserve"> </t>
  </si>
  <si>
    <t>İDARİ VE MALİ İŞLER DAİRESİ BAŞKANLIĞI</t>
  </si>
  <si>
    <t>06.1</t>
  </si>
  <si>
    <t>MAMUL MAL ALIMLARI</t>
  </si>
  <si>
    <t>06.2</t>
  </si>
  <si>
    <t>MENKUL SERMAYE ÜRETİM GİDERLERİ</t>
  </si>
  <si>
    <t>Diğer Makine Teçhizat Alımları (600 Mak.Teç.Alm.)</t>
  </si>
  <si>
    <t>Müteahhitlik Hizmetleri (MakTeç.B.Onarım Giderleri)</t>
  </si>
  <si>
    <t>Bilgisayar Alımları (036 /600 Mak Teç.Alm.)</t>
  </si>
  <si>
    <t>Yazıcı</t>
  </si>
  <si>
    <t>Scanner</t>
  </si>
  <si>
    <t>Muhtelif Fakülte Yazılımları</t>
  </si>
  <si>
    <t>BAŞLAMA / BİTİŞ TARİHİ</t>
  </si>
  <si>
    <t>06.1 MAMUL MAL ALIMLARI</t>
  </si>
  <si>
    <t xml:space="preserve">EKONOMİK KODLARI </t>
  </si>
  <si>
    <t>AÇIKLAMASI</t>
  </si>
  <si>
    <t>06.1.2 BÜRO VE İŞYERİ MAKİNE TEÇHİZAT ALIMLARI</t>
  </si>
  <si>
    <t>06.1.3 AVADANLIK ALIMLARI</t>
  </si>
  <si>
    <t>PROJE TUTARI</t>
  </si>
  <si>
    <t>TOPLAM</t>
  </si>
  <si>
    <t>PROJE NO</t>
  </si>
  <si>
    <t>PROJE ADI</t>
  </si>
  <si>
    <t>KARAKTERİSTİK</t>
  </si>
  <si>
    <t>DIŞ</t>
  </si>
  <si>
    <t>AÇIKLAMALAR</t>
  </si>
  <si>
    <t>TUTARI</t>
  </si>
  <si>
    <t>FİNANSMAN KAYNAĞI / (T) CETVELİ SIRA NO</t>
  </si>
  <si>
    <t>(TAŞITIN CİNSİ / KULLANIM YERİ)</t>
  </si>
  <si>
    <t>Adet</t>
  </si>
  <si>
    <r>
      <t xml:space="preserve">YENİ PROJE </t>
    </r>
    <r>
      <rPr>
        <b/>
        <sz val="10"/>
        <rFont val="Arial Tur"/>
        <family val="0"/>
      </rPr>
      <t>MUHTELİF İŞLER</t>
    </r>
  </si>
  <si>
    <t xml:space="preserve">EĞİTİM - YÜKSEKÖĞRETİM </t>
  </si>
  <si>
    <t>Müze Tefrişatı Projesi</t>
  </si>
  <si>
    <t>EĞİTİM - KÜLTÜR</t>
  </si>
  <si>
    <t>MÜZE TEFRİŞATI</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</si>
  <si>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</si>
  <si>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</si>
  <si>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</si>
  <si>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</si>
  <si>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</si>
  <si>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</si>
  <si>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</si>
  <si>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</si>
  <si>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</si>
  <si>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</si>
  <si>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</si>
  <si>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</si>
  <si>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</si>
  <si>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</si>
  <si>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06.1.3.01                                Tamir Bakım Aletleri Alımları</t>
  </si>
  <si>
    <t>06.1.3.02                            Atölye Gereçleri Alımları</t>
  </si>
  <si>
    <t>06.1.3.03                                           Tıbbi Gereçler Alımları</t>
  </si>
  <si>
    <t>06.1.3.04                            Labaratuar Gereçleri Alımları</t>
  </si>
  <si>
    <t>06.1.3.05                                       Ziraai Gereç Alımları</t>
  </si>
  <si>
    <t>06.1.3.90                                       Diğer Avadanlık Alımları</t>
  </si>
  <si>
    <t>06.1.5 İŞ MAKİNESİ ALIMLARI</t>
  </si>
  <si>
    <t xml:space="preserve">06.1.5.01                                 Sabit İş Makineleri  Alımları                </t>
  </si>
  <si>
    <t>06.1.5.30                             Hareketli İş Makinesi Alımları</t>
  </si>
  <si>
    <t>06.1.5 İŞ MAKİNESİ ALIMLARI TOPLAMI</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</si>
  <si>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</si>
  <si>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</si>
  <si>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</si>
  <si>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</si>
  <si>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</si>
  <si>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</si>
  <si>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06.2.5.01                                        Kereste ve kereste Ürünleri Alımları </t>
  </si>
  <si>
    <t xml:space="preserve">06.2.6.01                                        Kağıt ve Kağıt Ürünleri Alımları </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</si>
  <si>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</si>
  <si>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</si>
  <si>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</si>
  <si>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</si>
  <si>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</si>
  <si>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</si>
  <si>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</si>
  <si>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</si>
  <si>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</si>
  <si>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06.6.7.01                                Müteahhitlik Hizmetleri</t>
  </si>
  <si>
    <t>06.6.9.01                           Diğer Giderler</t>
  </si>
  <si>
    <t>06.9.9.01                           Diğer Sermaye Giderleri</t>
  </si>
  <si>
    <t>TABLO-7 : PROJE İZLEME FORMU</t>
  </si>
  <si>
    <t xml:space="preserve">SEKTÖR                            </t>
  </si>
  <si>
    <t xml:space="preserve">PROJE SAHİBİ KURULUŞ </t>
  </si>
  <si>
    <t xml:space="preserve">                    YERİ</t>
  </si>
  <si>
    <t>İSTANBUL / BEŞİKTAŞ - ESENLER - ŞİŞLİ</t>
  </si>
  <si>
    <t>BAŞLAMA/BİTİŞ TARİHİ</t>
  </si>
  <si>
    <t>YATIRIMIN YILLAR İTİBARİYLE GELİŞİMİ</t>
  </si>
  <si>
    <t>(Cari Fiyatlarla, Bin TL.)</t>
  </si>
  <si>
    <t>YILLAR</t>
  </si>
  <si>
    <t>PROGRAM ÖDENEĞİ</t>
  </si>
  <si>
    <t>REVİZE ÖDENEK</t>
  </si>
  <si>
    <t>HARCAMA</t>
  </si>
  <si>
    <t>PROGRAMA GİRİŞ YILI</t>
  </si>
  <si>
    <t>GERÇEKLEŞME YÜZDESİ (*)</t>
  </si>
  <si>
    <t>TABLO-10: TAŞIT  LİSTESİ (*)</t>
  </si>
  <si>
    <t>SEKTÖR  : EĞİTİM</t>
  </si>
  <si>
    <t>EĞİTİM</t>
  </si>
  <si>
    <t>KURULUŞ: YILDIZ TEKNİK ÜNİVERSİTESİ</t>
  </si>
  <si>
    <t>SIRA NO</t>
  </si>
  <si>
    <t>TAŞITIN CİNSİ</t>
  </si>
  <si>
    <t>MEVCUT</t>
  </si>
  <si>
    <t>TALEP EDİLEN</t>
  </si>
  <si>
    <t>ADET</t>
  </si>
  <si>
    <t>MODELİ</t>
  </si>
  <si>
    <t>T2</t>
  </si>
  <si>
    <t>Binek otomobil</t>
  </si>
  <si>
    <t xml:space="preserve">Bütçe </t>
  </si>
  <si>
    <t>Hibe</t>
  </si>
  <si>
    <t>T5</t>
  </si>
  <si>
    <t>Minibüs (Sürücü dahil en fazla 15 kişilik)</t>
  </si>
  <si>
    <t>Fon</t>
  </si>
  <si>
    <t>T7</t>
  </si>
  <si>
    <t>Pick-up (Kamyonet, şöför dahil 3 veya 6 kişilik)</t>
  </si>
  <si>
    <t>T9</t>
  </si>
  <si>
    <t>Panel</t>
  </si>
  <si>
    <t>Midibüs (Sürücü dahil en fazla 26 kişilik)</t>
  </si>
  <si>
    <t>T11-a</t>
  </si>
  <si>
    <t>Otobüs (Sürücü dahil en az 27, en fazla 40 kişilik)</t>
  </si>
  <si>
    <t>T11-b</t>
  </si>
  <si>
    <t>Otobüs (Sürücü dahil en az 41 kişilik)</t>
  </si>
  <si>
    <t>Ambulans (Tıbbi donanımlı)</t>
  </si>
  <si>
    <t>MEVCUT TAŞITLAR TOPLAMI</t>
  </si>
  <si>
    <t>HİBE KARŞILIĞI ALINACAK ARAÇLAR</t>
  </si>
  <si>
    <t>TALEP EDİLEN ARAÇ TOPLAMI</t>
  </si>
  <si>
    <t>Sıra No</t>
  </si>
  <si>
    <t>Taşıtın Cinsi</t>
  </si>
  <si>
    <t>2-</t>
  </si>
  <si>
    <t>3-</t>
  </si>
  <si>
    <t>Station-Wagon</t>
  </si>
  <si>
    <t>4-</t>
  </si>
  <si>
    <t>Arazi binek (En az 4, en fazla 8 kişilik)</t>
  </si>
  <si>
    <t>5-</t>
  </si>
  <si>
    <t>6-</t>
  </si>
  <si>
    <t>Kaptıkaçtı (Arazi hizmetleri için)</t>
  </si>
  <si>
    <t>7-</t>
  </si>
  <si>
    <t>8-</t>
  </si>
  <si>
    <t>9-</t>
  </si>
  <si>
    <t>10-</t>
  </si>
  <si>
    <t>11-a</t>
  </si>
  <si>
    <t>11-b</t>
  </si>
  <si>
    <t>12-</t>
  </si>
  <si>
    <t>Kamyon (Şasi-kabin tam yüklü ağırlığı en az 3.501 Kg)</t>
  </si>
  <si>
    <t>13-</t>
  </si>
  <si>
    <t>Kamyon (Şasi-kabin tam yüklü ağırlığı en az 12.000 Kg)</t>
  </si>
  <si>
    <t>14-</t>
  </si>
  <si>
    <t>Kamyon (Şasi-kabin tam yüklü ağırlığı en az 17.000 Kg)</t>
  </si>
  <si>
    <t>15-</t>
  </si>
  <si>
    <t>16-</t>
  </si>
  <si>
    <t>Ambulans (Arazi hizmetleri için)</t>
  </si>
  <si>
    <t>17-</t>
  </si>
  <si>
    <t>Pick-up (Kamyonet, cenaze arabası yapılmak üzere)</t>
  </si>
  <si>
    <t>18-</t>
  </si>
  <si>
    <t>Motorsiklet (En fazla 600 cc.lik)</t>
  </si>
  <si>
    <t>19-</t>
  </si>
  <si>
    <t>Motorsiklet (En az 601 cc.lik)</t>
  </si>
  <si>
    <t>20-</t>
  </si>
  <si>
    <t>Bisiklet</t>
  </si>
  <si>
    <t>21-a</t>
  </si>
  <si>
    <t>Güvenlik önlemli binek otomobil (Cinsi ve fiyatı Maliye Bakanlığınca belirlenir.)</t>
  </si>
  <si>
    <t>21-b</t>
  </si>
  <si>
    <t>Güvenlik önlemli servis taşıtı (Cinsi ve fiyatı Maliye Bakanlığınca belirlenir.)</t>
  </si>
  <si>
    <t>22-</t>
  </si>
  <si>
    <t>Diğer taşıtlar (Cinsi ve fiyatı Maliye Bakanlığınca belirlenir.)</t>
  </si>
  <si>
    <t xml:space="preserve">           2- Bu cetvelde belirlenen azami satın alma bedelleri, her türlü vergi öncesi bedellerdir. </t>
  </si>
  <si>
    <t xml:space="preserve">           4- Cumhurbaşkanlığı tarafından edinilecek 21-a, 21-b ve 22 sıra nolu taşıtların cinsi ve fiyatı Cumhurbaşkanlığı Genel Sekreterliğince belirlenir. </t>
  </si>
  <si>
    <t>Tablo-12: KAMULAŞTIRMA HARCAMALARININ PROJE BAZINDA DAĞILIMI</t>
  </si>
  <si>
    <t xml:space="preserve"> KURULUŞ</t>
  </si>
  <si>
    <t>YER                                     (İL VE İLÇE)</t>
  </si>
  <si>
    <t>KAMULAŞTIRMA TOPLAMI</t>
  </si>
  <si>
    <t>2009 SONUNA KADAR TAHMİNİ KÜMÜLATİF  KAMULAŞTIRMA HARCAMASI</t>
  </si>
  <si>
    <t>KAMULAŞTIRMA TEKLİFİ</t>
  </si>
  <si>
    <t>(KURULUŞ )  TOPLAMI</t>
  </si>
  <si>
    <t xml:space="preserve">  DEVAM  EDEN PROJELER </t>
  </si>
  <si>
    <t xml:space="preserve">  YENİ PROJELER </t>
  </si>
  <si>
    <r>
      <t>( 1 )</t>
    </r>
    <r>
      <rPr>
        <b/>
        <sz val="10"/>
        <rFont val="Arial"/>
        <family val="2"/>
      </rPr>
      <t xml:space="preserve"> Esenler Belediyesinin Davutpaşa Kampusümüzün etrafına yapmış olduğu yol nedeniyle, zorunlu olarak yol hizasında güvenlik duvarı yaptırılmış, kurumumuz adına açılan davalardan sahibi önceden belli olmayan arsaların güvenlik duvarı içerisinde kaldığı anlaşılmıştır. Kişi ve kurumlar tarafından arsa bedellerinin mahkeme yolu ile tahsili durumunda; mahkemenin süresine bağlı olarak faiz, mahkeme ve icra masrafları, avukatlık ücretleri gibi masraflarla birlikte ödenmesi gereken bedel kamulaştırma bedelinin çok üzerinde oluşmaktadır. Bu nedenle arsa bedellerinin talep edilmesi halinde, dava konusu olmadan kişi ve kurumlarla uzlaşma yoluna gidebilmek amacıyla kamulaştırılabilmesi için teklif edilmiştir.</t>
    </r>
  </si>
  <si>
    <r>
      <t>( 2 ) Yıldız Teknik Üniversitesinin Kamulaştırma Ödeneği</t>
    </r>
    <r>
      <rPr>
        <b/>
        <sz val="10"/>
        <rFont val="Arial Tur"/>
        <family val="2"/>
      </rPr>
      <t xml:space="preserve">; Tablo-12'de tavan rakamları içerisinde kalınmak suretiyle </t>
    </r>
    <r>
      <rPr>
        <b/>
        <sz val="10"/>
        <color indexed="10"/>
        <rFont val="Arial Tur"/>
        <family val="0"/>
      </rPr>
      <t>2010 yılı için 10.- TL., 2011 yılı için 10.- TL., 2012 yılı için 10.- TL.</t>
    </r>
    <r>
      <rPr>
        <b/>
        <sz val="10"/>
        <rFont val="Arial Tur"/>
        <family val="2"/>
      </rPr>
      <t xml:space="preserve"> olarak teklif edilmiş olup, Tablo-1 ve Tablo-2 de </t>
    </r>
    <r>
      <rPr>
        <b/>
        <sz val="10"/>
        <color indexed="10"/>
        <rFont val="Arial Tur"/>
        <family val="0"/>
      </rPr>
      <t>gösterilmemiştir</t>
    </r>
    <r>
      <rPr>
        <b/>
        <sz val="10"/>
        <rFont val="Arial Tur"/>
        <family val="2"/>
      </rPr>
      <t>.</t>
    </r>
  </si>
  <si>
    <t>SEKTÖRLER</t>
  </si>
  <si>
    <t>DIŞ PARA DEFLATÖRÜ</t>
  </si>
  <si>
    <t>TARIM</t>
  </si>
  <si>
    <t>MADENCİLİK</t>
  </si>
  <si>
    <t>İMALAT</t>
  </si>
  <si>
    <t>ENERJİ</t>
  </si>
  <si>
    <t>ULAŞTIRMA</t>
  </si>
  <si>
    <t>TURİZM</t>
  </si>
  <si>
    <t>KONUT</t>
  </si>
  <si>
    <t>SAĞLIK</t>
  </si>
  <si>
    <t>D. HİZMETLER</t>
  </si>
  <si>
    <t>Açıklama :</t>
  </si>
  <si>
    <t>2. Kamu sabit sermaye yatırım deflatörleri sektördeki toplam(bina, makine-teçhizat) yatırım harcamaları içindir.</t>
  </si>
  <si>
    <t>06.1.3.05</t>
  </si>
  <si>
    <t>Zirai Gereç Alımları</t>
  </si>
  <si>
    <t>38.10.09.04</t>
  </si>
  <si>
    <t>Mobilya Takımı</t>
  </si>
  <si>
    <t>Perde</t>
  </si>
  <si>
    <t>Yazı Tahtası</t>
  </si>
  <si>
    <t>Öğrenci Sırası</t>
  </si>
  <si>
    <t>Arşiv Dolabı</t>
  </si>
  <si>
    <t>Sandalye</t>
  </si>
  <si>
    <t>Akıllı Tahta</t>
  </si>
  <si>
    <t xml:space="preserve">Fotokopi </t>
  </si>
  <si>
    <t>Telefon Santrali</t>
  </si>
  <si>
    <t>Evrak İmha Makinası</t>
  </si>
  <si>
    <t>Server Alımı</t>
  </si>
  <si>
    <t>Kablosuz Erişim Cihazı Alımı</t>
  </si>
  <si>
    <t xml:space="preserve">Barkovizyon </t>
  </si>
  <si>
    <t>Barkovizyon Perdesi</t>
  </si>
  <si>
    <t xml:space="preserve">Klima Salon Tipi </t>
  </si>
  <si>
    <t xml:space="preserve">Klima Duvar Tipi </t>
  </si>
  <si>
    <t>Ses ve Işık Sistemi</t>
  </si>
  <si>
    <t>Muhtelif Cihaz (Demirbaş Alımı)</t>
  </si>
  <si>
    <t>Jenaratör Alımı</t>
  </si>
  <si>
    <t>Yangın Alarm Sistemi</t>
  </si>
  <si>
    <t>Kamera Sistemi</t>
  </si>
  <si>
    <t>Tamir Araç Gereçleri</t>
  </si>
  <si>
    <t>Bahçe Malzemesi Gereçleri</t>
  </si>
  <si>
    <t>2013 DEFL</t>
  </si>
  <si>
    <t>Hibe (Üniversite Hizmetlerinde Kullanılacak)</t>
  </si>
  <si>
    <t>2012H040230</t>
  </si>
  <si>
    <t>Adobe Lisans Bedeli</t>
  </si>
  <si>
    <t xml:space="preserve"> 2014 Yılı Fiyatlarıyla, Bin TL</t>
  </si>
  <si>
    <t>Cari Fiyatlarla, TL</t>
  </si>
  <si>
    <t>1-a (*)</t>
  </si>
  <si>
    <t>1-b (**)</t>
  </si>
  <si>
    <t>Pick-up (Kamyonet, şoför dahil 3 veya 6 kişilik)</t>
  </si>
  <si>
    <t>Pick-up (Kamyonet, arazi hizmetleri için şoför dahil 3 veya 6 kişilik)</t>
  </si>
  <si>
    <t>B. Onr. + Tad. + Rest. + Tan.+ Teş.+Mak.Teçh.</t>
  </si>
  <si>
    <t>2017 YILI YATIRIM TEKLİFİ (Toplam)</t>
  </si>
  <si>
    <t>Mobil İmza Yazılımı</t>
  </si>
  <si>
    <t>T-2</t>
  </si>
  <si>
    <t>NOT:  2013 Yılındfa  T-15  Listesinde bulunan Tıbbı Donanımlı Ambulans   2014 Yılında T=5  Minibüse çevrilmiştir.T-5 Minibüs sayımız 6 iken 7 olmuştur.</t>
  </si>
  <si>
    <t>2012 - 2017</t>
  </si>
  <si>
    <t>Tablo-11:  2015-2017 DÖNEMİ TAHMİNİ TAŞIT ALIM BEDELLERİ LİSTESİ</t>
  </si>
  <si>
    <t>Minibüs (Sürücü dahil en fazla 17 kişilik)</t>
  </si>
  <si>
    <r>
      <t>(</t>
    </r>
    <r>
      <rPr>
        <b/>
        <sz val="12"/>
        <color indexed="8"/>
        <rFont val="Times New Roman"/>
        <family val="1"/>
      </rPr>
      <t>*</t>
    </r>
    <r>
      <rPr>
        <sz val="12"/>
        <color indexed="8"/>
        <rFont val="Times New Roman"/>
        <family val="1"/>
      </rPr>
      <t xml:space="preserve">) </t>
    </r>
    <r>
      <rPr>
        <i/>
        <sz val="12"/>
        <color indexed="8"/>
        <rFont val="Times New Roman"/>
        <family val="1"/>
      </rPr>
      <t xml:space="preserve"> 237 sayılı Taşıt Kanununa ekli (1) sayılı cetvelde yer alan Makamlar ile Devlet Protokol Hizmetlerinde kullanılmak üzere Dışişleri Bakanlığınca satın alınacak taşıtlar için.</t>
    </r>
  </si>
  <si>
    <r>
      <t>(</t>
    </r>
    <r>
      <rPr>
        <b/>
        <sz val="12"/>
        <color indexed="8"/>
        <rFont val="Times New Roman"/>
        <family val="1"/>
      </rPr>
      <t>**</t>
    </r>
    <r>
      <rPr>
        <sz val="12"/>
        <color indexed="8"/>
        <rFont val="Times New Roman"/>
        <family val="1"/>
      </rPr>
      <t>)</t>
    </r>
    <r>
      <rPr>
        <i/>
        <sz val="12"/>
        <color indexed="8"/>
        <rFont val="Times New Roman"/>
        <family val="1"/>
      </rPr>
      <t xml:space="preserve"> 237 sayılı Taşıt Kanununa ekli (1) sayılı cetvelde yer alan ilk üç sıradaki Makamlar için.</t>
    </r>
  </si>
  <si>
    <r>
      <t>NOT</t>
    </r>
    <r>
      <rPr>
        <i/>
        <sz val="12"/>
        <color indexed="8"/>
        <rFont val="Times New Roman"/>
        <family val="1"/>
      </rPr>
      <t>: 1- Bu cetvelde gösterilen azami fiyatlarda değişiklik yapmaya, bu bedelleri belirli makam ve hizmetler için farklı miktarlarda tespit etmeye Maliye Bakanı yetkilidir.</t>
    </r>
  </si>
  <si>
    <r>
      <t xml:space="preserve">           3- İdarelerin edinebilecekleri taşıtları gösterir cetvellerde yer alan taşıtların cinslerini, </t>
    </r>
    <r>
      <rPr>
        <i/>
        <sz val="12"/>
        <rFont val="Times New Roman"/>
        <family val="1"/>
      </rPr>
      <t>Kalkınma Bakanlığının</t>
    </r>
    <r>
      <rPr>
        <i/>
        <sz val="12"/>
        <color indexed="8"/>
        <rFont val="Times New Roman"/>
        <family val="1"/>
      </rPr>
      <t xml:space="preserve"> uygun görüşü üzerine değiştirmeye Maliye Bakanlığı yetkilidir. </t>
    </r>
  </si>
  <si>
    <t xml:space="preserve">           5-237 sayılı Taşıt Kanununun 10 uncu maddesinin 9 uncu fıkrası gereğince mübadele yoluyla satın alınacak taşıt sayısı, Milli Savunma Bakanlığı için 40 adedi,</t>
  </si>
  <si>
    <t xml:space="preserve">              Jandarma Genel Komutanlığı için 10 adedi ve Sahil Güvenlik Komutanlığı için 5 adedi geçemez.</t>
  </si>
  <si>
    <t>Tablo-13:  KAMU SABİT SERMAYE YATIRIM VE DIŞ PARA DEFLATÖRLERİ (2015=1,0000000)</t>
  </si>
  <si>
    <t>1. Proje hangi sektörde yer alıyorsa o sektöre ait yatırım deflatörü kullanılacak, cari yıl fiyatlarıyla olan harcamalar ilgili yılın deflatörüne bölünerek 2015 yılı fiyatlarına dönüştürülecektir.</t>
  </si>
  <si>
    <t>3. Cari fiyatlarla olan dış para harcamaları (TL cinsinden), ilgili yılın dış para deflatörüne bölünerek 2015 yılı fiyatlarına dönüştürülecektir.</t>
  </si>
  <si>
    <r>
      <t xml:space="preserve">4. 2015 yılı kur değeri olarak </t>
    </r>
    <r>
      <rPr>
        <b/>
        <u val="single"/>
        <sz val="12"/>
        <rFont val="Arial"/>
        <family val="2"/>
      </rPr>
      <t>1 ABD Doları =  2,2154 TL</t>
    </r>
    <r>
      <rPr>
        <u val="single"/>
        <sz val="12"/>
        <rFont val="Arial"/>
        <family val="2"/>
      </rPr>
      <t xml:space="preserve"> </t>
    </r>
    <r>
      <rPr>
        <sz val="12"/>
        <rFont val="Arial"/>
        <family val="2"/>
      </rPr>
      <t>alınacaktır (</t>
    </r>
    <r>
      <rPr>
        <b/>
        <sz val="12"/>
        <rFont val="Arial"/>
        <family val="2"/>
      </rPr>
      <t xml:space="preserve">2016 yılı için 1 ABD Doları = 2,2824 TL, 2017 yılı için 1 ABD Doları=2,3506 TL olarak dikkate alınacaktır.) </t>
    </r>
  </si>
  <si>
    <r>
      <t xml:space="preserve">TABLO-1: 2016 - 2018 DÖNEMİ YATIRIM TEKLİFLERİ ÖZET TABLOSU </t>
    </r>
    <r>
      <rPr>
        <b/>
        <sz val="14"/>
        <color indexed="10"/>
        <rFont val="Arial Tur"/>
        <family val="0"/>
      </rPr>
      <t>(TAVAN TEKLİFİ)</t>
    </r>
  </si>
  <si>
    <t>2016 Yılı Fiyatlarıyla, Bin TL.</t>
  </si>
  <si>
    <t>2015 SONUNA KADAR TAHMİNİ KÜMÜLATİF HARCAMA</t>
  </si>
  <si>
    <t>2016 YILI YATIRIM TEKLİFİ</t>
  </si>
  <si>
    <t>2018 YILI YATIRIM TEKLİFİ (Toplam)</t>
  </si>
  <si>
    <t xml:space="preserve">Muhtelif İşler Projesi </t>
  </si>
  <si>
    <t>NOT: Strateji Geliştirme Daire Başkanlığı  Hazırlayacak</t>
  </si>
  <si>
    <r>
      <t xml:space="preserve">TABLO-1: 2016 - 2018 DÖNEMİ YATIRIM TEKLİFLERİ ÖZET TABLOSU </t>
    </r>
    <r>
      <rPr>
        <b/>
        <sz val="12"/>
        <color indexed="10"/>
        <rFont val="Arial Tur"/>
        <family val="0"/>
      </rPr>
      <t>(KURUM TEKLİFİ)</t>
    </r>
  </si>
  <si>
    <t>2016 SONUNA KADAR TAHMİNİ KÜMÜLATİF HARCAMA</t>
  </si>
  <si>
    <t>Projeksiyon Cihazı</t>
  </si>
  <si>
    <t>Güç Kaynağı Alımı</t>
  </si>
  <si>
    <t>Asansör Alımı</t>
  </si>
  <si>
    <t>Öğrenci Bilgi Sistemi Yazılımı</t>
  </si>
  <si>
    <r>
      <rPr>
        <b/>
        <sz val="10"/>
        <color indexed="10"/>
        <rFont val="Arial"/>
        <family val="2"/>
      </rPr>
      <t xml:space="preserve">(*) </t>
    </r>
    <r>
      <rPr>
        <b/>
        <sz val="10"/>
        <rFont val="Arial"/>
        <family val="2"/>
      </rPr>
      <t>Taşıt sayısı belirlenirken, tahmini taşıt alım bedellerinin her türlü vergi öncesi azami satın alma bedelleri olduğu dikkate alınmalıdır.</t>
    </r>
  </si>
  <si>
    <t xml:space="preserve">NOT:  *Harcama kalemi bazında  ekonomik 4 duzey kurum teklifleri ( Proje için İhtiyac duyulan Ödenek Dağılımı Yapılacak ) </t>
  </si>
  <si>
    <t xml:space="preserve">         * Belirlenen tavan teklif ödeneği İhtiyac duyulan harcama kalemlerine dağılımları yapılacaktır.</t>
  </si>
  <si>
    <t>BAŞLAMA BİTİŞ</t>
  </si>
  <si>
    <t>2020 YATIRIM TEKLİFİ</t>
  </si>
  <si>
    <t>2020 YATIRIM TEKLİFİNİN</t>
  </si>
  <si>
    <t>2020</t>
  </si>
  <si>
    <t>2021 YILI TEKLİF</t>
  </si>
  <si>
    <t>2021 TAVAN TEKLİFİ</t>
  </si>
  <si>
    <t>2021</t>
  </si>
  <si>
    <t>2019 SONUNA KADAR TAHMİNİ KÜMÜLATİF HARCAMA</t>
  </si>
  <si>
    <t>2021 YATIRIM TEKLİFİ</t>
  </si>
  <si>
    <t>2021 YATIRIM TEKLİFİNİN</t>
  </si>
  <si>
    <t>1.3. PROJEYE İLİŞKİN GEREKÇE TABLOSU</t>
  </si>
  <si>
    <t>1. PROJENİN GEREKÇESİ:</t>
  </si>
  <si>
    <t>2.PROJENİN HEDEF ALDIĞI KESİM VE ETKİLEYECEĞİ DİĞER TARAF:</t>
  </si>
  <si>
    <t>3.PROJENİN GENEL AMACI:</t>
  </si>
  <si>
    <t>4.PROJENİN HEDEFLERİ:</t>
  </si>
  <si>
    <t>5.PROJENİN İSTİHDAMA KATKISI:</t>
  </si>
  <si>
    <t>6.PROJENİN KURUMUN STRATEJİK PLANI İLE İLİŞKİSİ:</t>
  </si>
  <si>
    <t>7.PROJE FİKRİNİN GELİŞTİRİLMESİNDE UYGULANAN YÖNTEM:</t>
  </si>
  <si>
    <t>8.BEKLENEN SONUÇLARI/ÇIKTILARI:</t>
  </si>
  <si>
    <t>9.PROJENİN BİLEŞENLERİ:</t>
  </si>
  <si>
    <t>10.GİRDİ İHTİYACI:</t>
  </si>
  <si>
    <t>11.YATIRIM SONRASI GELİR VE GİDERLER:</t>
  </si>
  <si>
    <t>12.PROJENİN DAYANDIĞI VARSAYIMLAR VE KARŞILAŞABİLECEĞİ RİSKLER:</t>
  </si>
  <si>
    <t>13.PROJENİN YAPILABİLİRLİĞİ:</t>
  </si>
  <si>
    <t>14.PROJENİN SÜRDÜRÜLEBİLİRLİĞİ:</t>
  </si>
  <si>
    <t>1.1 PROJENİN EKONOMİK KOD DAĞILIMI</t>
  </si>
  <si>
    <t>2022</t>
  </si>
  <si>
    <t>2022 YILI TEKLİF</t>
  </si>
  <si>
    <t>KAREKTERİSTİK</t>
  </si>
  <si>
    <t>AKTARMA EKLENEN</t>
  </si>
  <si>
    <t>AKTARMA DÜŞÜLEN</t>
  </si>
  <si>
    <t>TOPLAM ÖDENEK</t>
  </si>
  <si>
    <t>2021 İLAVE İHTİYAÇ</t>
  </si>
  <si>
    <t>2022 KURUM TEKLİFİ</t>
  </si>
  <si>
    <t>2022 TAVAN TEKLİFİ</t>
  </si>
  <si>
    <t xml:space="preserve">     MUHTELİF İŞLER PROJESİ                                </t>
  </si>
  <si>
    <t xml:space="preserve"> Bakım Onarım, Bilgi ve İletişim   Teknolojileri ,Kesin Hesap  Makine-Teçhizat </t>
  </si>
  <si>
    <t>2022 YATIRIM TEKLİFİ</t>
  </si>
  <si>
    <t>2022 YATIRIM TEKLİFİNİN</t>
  </si>
  <si>
    <r>
      <t xml:space="preserve">2020 YATIRIM TEKLİFLERİ TABLOSU </t>
    </r>
    <r>
      <rPr>
        <b/>
        <sz val="14"/>
        <color indexed="10"/>
        <rFont val="Arial Tur"/>
        <family val="0"/>
      </rPr>
      <t>(KURUM TEKLİFİ)</t>
    </r>
  </si>
  <si>
    <t>2020 Yılı Fiyatlarıyla, Bin TL.</t>
  </si>
  <si>
    <t>2020 BÜTÇE KANUNU</t>
  </si>
  <si>
    <t>2021 TEKLİF</t>
  </si>
  <si>
    <t>2022 TEKLİF</t>
  </si>
  <si>
    <t>2023 TEKLİF</t>
  </si>
  <si>
    <t>KURUM TEKLİFİ GENEL TOPLAM (2021 + 2023)</t>
  </si>
  <si>
    <t>TAVAN TEKLİFİ GENEL TOPLAM (2021 + 2023)</t>
  </si>
  <si>
    <t>2020 BÜTÇE KANUN</t>
  </si>
  <si>
    <t>2021 BÜTÇE TAHMİNİ</t>
  </si>
  <si>
    <t>2022 BÜTÇE TAHMİNİ</t>
  </si>
  <si>
    <t>KURUM TEKLİFİ</t>
  </si>
  <si>
    <t>İLAVE ÖDENEK İHTİYACI</t>
  </si>
  <si>
    <t>2023 TAVAN TEKLİFİ</t>
  </si>
  <si>
    <t>06.1.3.90</t>
  </si>
  <si>
    <t>Diğer Avadanlık Alımları</t>
  </si>
  <si>
    <t>06.2.1.02</t>
  </si>
  <si>
    <t>Muşavirlik Giderleri</t>
  </si>
  <si>
    <t>06.2.7.01</t>
  </si>
  <si>
    <t>Kimyevi madde ile Kaucuk  ve Plastik Ürün Alımları</t>
  </si>
  <si>
    <t xml:space="preserve">1.2. YILDIZ TEKNİK ÜNİVERSİTESİ  YATIRIM PROJELERİNİN 2021-2023 YILI  TAVAN-KURUM  TEKLİFLERİ </t>
  </si>
  <si>
    <t>2020 PROJE TUTARI</t>
  </si>
  <si>
    <t>2020 BUTÇE ÖDENEĞİ</t>
  </si>
  <si>
    <t>2020 OCAK-HAZIRAN HARCAMA</t>
  </si>
  <si>
    <t>2020 YILSONU HARCAMA TAHMİNİ</t>
  </si>
  <si>
    <t xml:space="preserve">HARCANAN DAN KALAN ÖDENEK </t>
  </si>
  <si>
    <t>YILSONU KALAN ÖDENEK TAHMİNİ</t>
  </si>
  <si>
    <t xml:space="preserve">2021 BÜTÇE  TAHMİN </t>
  </si>
  <si>
    <t>2022 BÜTÇE TAHMİN</t>
  </si>
  <si>
    <t xml:space="preserve">2021 KURUM  TEKLİFİ                      </t>
  </si>
  <si>
    <t>HİBE</t>
  </si>
  <si>
    <t>2023 KURUM TEKLİFİ</t>
  </si>
  <si>
    <t>2023 İLAVE İHTİYAÇ</t>
  </si>
  <si>
    <t>2021-2023 KURUM TEKLFİ TOPLAMI</t>
  </si>
  <si>
    <t>2021-2023 TAVANA  TEKLFİ TOPLAMI</t>
  </si>
  <si>
    <t xml:space="preserve">2021-2023 İLAVE MALİYET TOPLAMI </t>
  </si>
  <si>
    <t>2020-2020</t>
  </si>
  <si>
    <t>YILDIZ TEKNİK ÜNİVERSİTESİ YATIRIM   ÖDENEK-HARCAMA  VE KURUM VE TAVAN TEKLİFİ</t>
  </si>
  <si>
    <t>2023 YILI TEKLİF</t>
  </si>
  <si>
    <t xml:space="preserve">GENEL </t>
  </si>
  <si>
    <t>Avize</t>
  </si>
  <si>
    <t>Masa</t>
  </si>
  <si>
    <t>Sehpa</t>
  </si>
  <si>
    <t>Dolap</t>
  </si>
  <si>
    <t xml:space="preserve">Yatak </t>
  </si>
  <si>
    <t>Kitap Rafı</t>
  </si>
  <si>
    <t>Halı</t>
  </si>
  <si>
    <t>Bilgisayar Takımı Alımı (Kasa+Monitör+Klavye+Mause)</t>
  </si>
  <si>
    <t>Bilgi İşlem Altyapısı Donanımı</t>
  </si>
  <si>
    <t>Endüstriyel Ekran</t>
  </si>
  <si>
    <t>Disk Ünitesi Alımı</t>
  </si>
  <si>
    <t>Merkez Laboratuvarı için Muhtelif Laboratuvar Cihazı ve Malzemesi</t>
  </si>
  <si>
    <t>Sanat Tasarım Fak. için Muhtelif Laboratuvar Cihazı ve Malzemesi</t>
  </si>
  <si>
    <t>Kimya Metalurji Fak. için Muhtelif Laboratuvar Cihazı ve Malzemesi</t>
  </si>
  <si>
    <t>Elektrik Elektronik Fak. için Muhtelif Laboratuvar Cihazı ve Malzemesi</t>
  </si>
  <si>
    <t>Fen Edebiyat Fak. için Muhtelif Laboratuvar Cihazı ve Malzemesi</t>
  </si>
  <si>
    <t>Gemi İnşaatı Fak. için Muhtelif Laboratuvar Cihazı ve Malzemesi</t>
  </si>
  <si>
    <t>Makine Fakültesi için Muhtelif Laboratuvar Cihazı ve Malzemesi</t>
  </si>
  <si>
    <t>İnşaat Fakültesi için Muhtelif Laboratuvar Cihazı ve Malzemesi</t>
  </si>
  <si>
    <t>Mimarlık Fakültesi için Muhtelif Laboratuvar Cihazı ve Malzemesi</t>
  </si>
  <si>
    <t>Mimarlık Fakültesi Kültür Varlıklarını Koruma ve Onarım Bölümü için Muhtelif Laboratuvar Cihazı ve Malzemesi</t>
  </si>
  <si>
    <t>İktisat Fakültesi için Muhtelif Laboratuvar Cihazı ve Malzemesi</t>
  </si>
  <si>
    <t>Eğitim Fakültesi için Muhtelif Laboratuvar Cihazı ve Malzemesi</t>
  </si>
  <si>
    <t>Uygulamalı Bilimler Fakültesi için Muhtelif Laboratuvar Cihazı ve Malzemesi</t>
  </si>
  <si>
    <t>Kalorifer Kazanı Alımı</t>
  </si>
  <si>
    <t>Bariyer Alımı</t>
  </si>
  <si>
    <t>Yangın Tüpü Alımı</t>
  </si>
  <si>
    <t>Yakıt Deposu Alımı</t>
  </si>
  <si>
    <t>Genleşme Tankı</t>
  </si>
  <si>
    <t>Hidrofor</t>
  </si>
  <si>
    <t>Elektrikli Motor</t>
  </si>
  <si>
    <t>Selfcheck Cihazı</t>
  </si>
  <si>
    <t>Müzik seti ve Kasetçalar</t>
  </si>
  <si>
    <t>Televizyon</t>
  </si>
  <si>
    <t>Lavabo Bataryası Alımı</t>
  </si>
  <si>
    <t>Konteyner</t>
  </si>
  <si>
    <t>Plaka Tanıma Sistemi</t>
  </si>
  <si>
    <t>Tabela Alımı</t>
  </si>
  <si>
    <t>Güvenlik Sistemi</t>
  </si>
  <si>
    <t>Masa, Dolap, Sıra Gibi Malzeme Üretiminde Kullanılmak Üzere Muhtelif Kereste Malzemesi Alımı</t>
  </si>
  <si>
    <t>Gemi İnşaatı ve Denizcilik Fakültesi Laboratuvar Malzemesi Alımı</t>
  </si>
  <si>
    <t xml:space="preserve">Anti Virüs ve Spam Yazılımı </t>
  </si>
  <si>
    <t>Mezunlar Platformu Yazılım Güncelleme</t>
  </si>
  <si>
    <t>Ekders Ücretlendirme Sistemi Lisans Güncelleme</t>
  </si>
  <si>
    <t>Finans Yazılımı Güncelleme</t>
  </si>
  <si>
    <t>Microsoft Lisans Güncelleme</t>
  </si>
  <si>
    <t>Yapım İşleri ihale yazılımı alımı</t>
  </si>
  <si>
    <t>Akıllı kart yazılımı güncellemesi</t>
  </si>
  <si>
    <t>Ansys Lisans Bedeli</t>
  </si>
  <si>
    <t>Matlab Lisans Bedeli</t>
  </si>
  <si>
    <t>Merkez ve Davutpaşa Kampüsü Jenaratör Bakım ve Onarımı</t>
  </si>
  <si>
    <t>Mevcut eski model taşıt araçlarının büyük bakım ve onarımı</t>
  </si>
  <si>
    <t>Kompanzasyon Bakımları</t>
  </si>
  <si>
    <t>Yangın Sistemi Bakım Onarımları</t>
  </si>
  <si>
    <t>Telefon Santralleri Bakım Onarımları</t>
  </si>
  <si>
    <t>Klima Sistemleri Bakım Onarımları</t>
  </si>
  <si>
    <t>Hidrofor Bakım Onarımları</t>
  </si>
  <si>
    <t>Baskı Makinaları Bakım Onarımları</t>
  </si>
  <si>
    <t>UPS Bakım Onarımları</t>
  </si>
  <si>
    <t>Doğalgaz Kazanlarının Bakım Onarımları</t>
  </si>
  <si>
    <t>Asansör Bakım Onarımları</t>
  </si>
  <si>
    <t>Binek Otomobil (*)</t>
  </si>
  <si>
    <t>adet</t>
  </si>
  <si>
    <t>Otobüs (Sürücü dahil en az 27, en fazla 40 kişilik) (*)</t>
  </si>
  <si>
    <t>Otobüs (Sürücü dahil en az 41 kişilik) (*)</t>
  </si>
  <si>
    <t>T02</t>
  </si>
  <si>
    <r>
      <t xml:space="preserve">Binek Otomobil </t>
    </r>
    <r>
      <rPr>
        <b/>
        <sz val="10"/>
        <color indexed="10"/>
        <rFont val="Arial"/>
        <family val="2"/>
      </rPr>
      <t>(*)</t>
    </r>
  </si>
  <si>
    <r>
      <t xml:space="preserve">Otobüs (Sürücü dahil en az 27, en fazla 40 kişilik) </t>
    </r>
    <r>
      <rPr>
        <b/>
        <sz val="10"/>
        <color indexed="10"/>
        <rFont val="Arial"/>
        <family val="2"/>
      </rPr>
      <t>(*)</t>
    </r>
  </si>
  <si>
    <t>Hibe (Teknik amaçlı gezi ve sosyal sorumluluk projelerinde kullanılacak)</t>
  </si>
  <si>
    <r>
      <t>Otobüs (Sürücü dahil en az 41 kişilik)</t>
    </r>
    <r>
      <rPr>
        <b/>
        <sz val="10"/>
        <color indexed="10"/>
        <rFont val="Arial"/>
        <family val="2"/>
      </rPr>
      <t xml:space="preserve"> (*)</t>
    </r>
  </si>
  <si>
    <t>2020 SONUNA KADAR TAHMİNİ KÜMÜLATİF HARCAMA</t>
  </si>
  <si>
    <t>2023 YATIRIM TEKLİFİ</t>
  </si>
  <si>
    <t>2023 YATIRIM TEKLİFİNİN</t>
  </si>
  <si>
    <r>
      <t xml:space="preserve">2021 YATIRIM TEKLİFLERİ TABLOSU </t>
    </r>
    <r>
      <rPr>
        <b/>
        <sz val="14"/>
        <color indexed="10"/>
        <rFont val="Arial Tur"/>
        <family val="0"/>
      </rPr>
      <t>(KURUM TEKLİFİ)</t>
    </r>
  </si>
  <si>
    <t>Üniversitemizin vizyonu gereği yön veren ve tercih edilen prestijli dünya Üniversitesi olmak adına; altyapı ve donanım anlamında gerekli yatırımların yapılabilmesi için gereken proje karşılığı kaynağa ihtiyaç duyulmaktadır.</t>
  </si>
  <si>
    <t>Proje kapsamında Üniversitemizin misyonu gereği  topluma duyarlı bilgi, insan ve uygulama geliştirmek adına öncelikle hayat boyu öğrenmeyi hedefleyen, analitik düşünen, mükemmelliyet kültürünü benimsemiş, alanında yetkin, girişimci, sorgulayan, yenilikçi, farklı bakabilen, donanımlı, özgüvene sahip, kendi bilgi ve becerisini ifade edebilen, kendi alanında seçkin insanlar barındıran ve yetiştiren bir Üniversite olarak topluma katkı sağlanması düşünülmektedir. 
Bu kapsamda paydaşlarımızın Üniversite faaliyetlerine katılım ve katkılarının sürekliliğini sağlamak ve toplumun temel sorunlarını tespit ederek bu sorunlara çözümler üretmek de görevlerimiz içindedir.</t>
  </si>
  <si>
    <t>Proje karşılığında teknoloji ve yenilik geliştirme kapasitesinin artırılması, fiziki altyapının güçlendirilmesi, kurumsal kalitenin iyileştirilmesinin gerçekleştirilmesi düşünülmektedir.</t>
  </si>
  <si>
    <t>Teknoloji ve verimlilik düzeyini artırarak Uluslararası piyasalarda daha rekabetçi hale gelmemizin sağlanması hedefimiz bulunmaktadır.</t>
  </si>
  <si>
    <t>Proje karşılığında yapılacak çalışmalar sonucunda; ülkedeki işsizliği giderici yönde olumlu etki yapmak üzere, Üniversite ile işbirliği yapan tedarikçiler ve kurumların istihdam artışına yardımcı olmak.</t>
  </si>
  <si>
    <t>Proje Üniversitemizin 2018-2020 Stratejik Planında gösterilen Araştırma ve Geliştirmede, Eğitim ve Öğretimde, Kurumsallıkta, Toplumun Yaşam Kalitesinin Yükseltilmesinde Öncü Üniversite olmak, Mükemmelleşmek ve tüm bu çabaların sürdürülebilirliğini sağlamaya yönelik çalışmalara öncülük yapmak hedeflerine ulaşmada temel teşkil etmektedir.</t>
  </si>
  <si>
    <t xml:space="preserve">Projenin toplumun ihtiyaçlarını ne derecede karşılayacağını analiz etmek, bu projenin hayata geçirilmesine ilişkin karşılaşılabilecek sorunları tespit etmek, projenin hayata geçirilmesi için Üniversitemizin olanaklarının etüdünü yapmak. Tüm bu çalışmalarda dış paydaşlardan (Kamu Kurum Kuruluşları, Teknoloji Geliştirme Kuruluşları gibi) yararlanabilmek ve bununla ilgili etüdleri yapmak. </t>
  </si>
  <si>
    <t>Dünya çapında sanatsal ürünler üreten, bilimsel çözümler sunan, disiplinler arası çalışmalar, inovasyonlar ve projeler yapan ve uygulayan bir üniversite olmak hedeflenmektedir.</t>
  </si>
  <si>
    <t>Proje bileşenlerini; zaman, insan kaynakları, bütünleştirme yönetimi, kapsam yönetimi, maliyet yönetimi, kalite yönetimi, iletişim yönetimi, risk yönetimi ve satınlama yönetimi olarak sıralayabiliriz.</t>
  </si>
  <si>
    <t>Proje girdileri; hammadde ve yardımcı maddeler ile bunların fiyatları, tahmini harcama tutarı, insan gücü, proje yönetimi ve gerekiyorsa teknik yardım gibi kalemlerden oluşmaktadır.</t>
  </si>
  <si>
    <t>Projenin yatırım sonrasında ne kadarının hazine desteği ile yapıldığı, ne kadarının öz gelir desteği ile yapıldığı ve bu bütçe kalemlerinden proje için yapılan harcamalar toplamı.</t>
  </si>
  <si>
    <t>Projenin öngörülen zamanda yapılamaması, ürün gereksinimlerinin tedarik edilemeyişi, ayrılan bütçenin aşılması, hata yoğunluğu yüksek ürün teslimi, ürürnün performansında düşüklük, ürünü tedarik etmede yaşanan problemler, eleman temini yetkinliği.</t>
  </si>
  <si>
    <t>Projenin yapılabilirliği; piyasa araştırması, kapasite ve kuruluş yeri, teknik yönü, yatırım tutarı ve gelir gider tahminleri gibi kalemlerden oluşmaktadır.</t>
  </si>
  <si>
    <t>Projenin sürdürülebilirliği için hedef aldığı toplum bireyleri ve eğitim sektörü ile diğer sektörler arasında veri alış verişine devam edecektir. Zaman içerisinde meydana gelen değişiklikleri takip ederek projenin güncel kalması için çaba gösterilecektir. Bu çalışmaların ekonomik olarak herhangi bir parasal kaynağa ihtiyacı olmaması, projenin ekonomik anlamda sürdürülebilirliğine engel olmayacaktır.</t>
  </si>
  <si>
    <t>2021-2023  BÜTÇE TEKLİFİ</t>
  </si>
  <si>
    <r>
      <t xml:space="preserve">2021 - 2023 YILLARI YATIRIM TEKLİFLERİ </t>
    </r>
    <r>
      <rPr>
        <b/>
        <sz val="12"/>
        <color indexed="10"/>
        <rFont val="Arial Tur"/>
        <family val="0"/>
      </rPr>
      <t>(KURUM TEKLİFİ)</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</si>
</sst>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07">
    <font>
      <sz val="10"/>
      <name val="Arial"/>
      <family val="0"/>
    </font>
    <font>
      <b/>
      <sz val="10"/>
      <name val="Arial"/>
      <family val="2"/>
    </font>
    <font>
      <b/>
      <sz val="12"/>
      <name val="Arial Tur"/>
      <family val="0"/>
    </font>
    <font>
      <sz val="8"/>
      <name val="Arial"/>
      <family val="2"/>
    </font>
    <font>
      <b/>
      <sz val="12"/>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sz val="11"/>
      <color indexed="12"/>
      <name val="Arial Tur"/>
      <family val="0"/>
    </font>
    <font>
      <b/>
      <sz val="10"/>
      <color indexed="10"/>
      <name val="Arial Tur"/>
      <family val="0"/>
    </font>
    <font>
      <b/>
      <sz val="14"/>
      <color indexed="10"/>
      <name val="Arial Tur"/>
      <family val="0"/>
    </font>
    <font>
      <sz val="14"/>
      <name val="Arial Tur"/>
      <family val="0"/>
    </font>
    <font>
      <b/>
      <sz val="10"/>
      <color indexed="14"/>
      <name val="Arial Tur"/>
      <family val="0"/>
    </font>
    <font>
      <b/>
      <sz val="12"/>
      <color indexed="10"/>
      <name val="Arial Tur"/>
      <family val="0"/>
    </font>
    <font>
      <sz val="10"/>
      <color indexed="12"/>
      <name val="Arial"/>
      <family val="2"/>
    </font>
    <font>
      <sz val="10"/>
      <color indexed="14"/>
      <name val="Arial"/>
      <family val="2"/>
    </font>
    <font>
      <sz val="14"/>
      <name val="Arial"/>
      <family val="2"/>
    </font>
    <font>
      <sz val="10"/>
      <color indexed="10"/>
      <name val="Arial"/>
      <family val="2"/>
    </font>
    <font>
      <b/>
      <sz val="10"/>
      <color indexed="48"/>
      <name val="Arial"/>
      <family val="2"/>
    </font>
    <font>
      <b/>
      <sz val="10"/>
      <color indexed="12"/>
      <name val="Arial"/>
      <family val="2"/>
    </font>
    <font>
      <sz val="12"/>
      <name val="Times New Roman"/>
      <family val="1"/>
    </font>
    <font>
      <sz val="12"/>
      <name val="Arial TUR"/>
      <family val="2"/>
    </font>
    <font>
      <b/>
      <sz val="11"/>
      <name val="Arial"/>
      <family val="2"/>
    </font>
    <font>
      <sz val="12"/>
      <name val="Arial"/>
      <family val="2"/>
    </font>
    <font>
      <b/>
      <u val="single"/>
      <sz val="10"/>
      <name val="Arial"/>
      <family val="2"/>
    </font>
    <font>
      <b/>
      <u val="single"/>
      <sz val="12"/>
      <name val="Arial"/>
      <family val="2"/>
    </font>
    <font>
      <sz val="11"/>
      <name val="Times New Roman"/>
      <family val="1"/>
    </font>
    <font>
      <i/>
      <sz val="9"/>
      <name val="Arial Tur"/>
      <family val="2"/>
    </font>
    <font>
      <b/>
      <i/>
      <sz val="11"/>
      <name val="Times New Roman"/>
      <family val="1"/>
    </font>
    <font>
      <i/>
      <sz val="11"/>
      <name val="Times New Roman"/>
      <family val="1"/>
    </font>
    <font>
      <b/>
      <sz val="12"/>
      <color indexed="12"/>
      <name val="Arial Tur"/>
      <family val="0"/>
    </font>
    <font>
      <sz val="12"/>
      <color indexed="8"/>
      <name val="Times New Roman"/>
      <family val="1"/>
    </font>
    <font>
      <b/>
      <sz val="12"/>
      <color indexed="8"/>
      <name val="Times New Roman"/>
      <family val="1"/>
    </font>
    <font>
      <i/>
      <sz val="12"/>
      <color indexed="8"/>
      <name val="Times New Roman"/>
      <family val="1"/>
    </font>
    <font>
      <b/>
      <i/>
      <sz val="12"/>
      <color indexed="8"/>
      <name val="Times New Roman"/>
      <family val="1"/>
    </font>
    <font>
      <i/>
      <sz val="12"/>
      <name val="Times New Roman"/>
      <family val="1"/>
    </font>
    <font>
      <u val="single"/>
      <sz val="12"/>
      <name val="Arial"/>
      <family val="2"/>
    </font>
    <font>
      <b/>
      <sz val="20"/>
      <name val="Times New Roman"/>
      <family val="1"/>
    </font>
    <font>
      <b/>
      <sz val="15"/>
      <name val="Arial"/>
      <family val="2"/>
    </font>
    <font>
      <sz val="15"/>
      <name val="Arial"/>
      <family val="2"/>
    </font>
    <font>
      <b/>
      <sz val="13"/>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sz val="14"/>
      <color indexed="10"/>
      <name val="Times New Roman"/>
      <family val="1"/>
    </font>
    <font>
      <sz val="14"/>
      <color indexed="10"/>
      <name val="Arial"/>
      <family val="2"/>
    </font>
    <font>
      <b/>
      <sz val="13"/>
      <name val="Calibri"/>
      <family val="2"/>
    </font>
    <font>
      <b/>
      <sz val="12"/>
      <name val="Calibri"/>
      <family val="2"/>
    </font>
    <font>
      <sz val="13"/>
      <name val="Calibri"/>
      <family val="2"/>
    </font>
    <font>
      <b/>
      <sz val="12"/>
      <color indexed="10"/>
      <name val="Calibri"/>
      <family val="2"/>
    </font>
    <font>
      <b/>
      <sz val="13"/>
      <color indexed="10"/>
      <name val="Calibri"/>
      <family val="2"/>
    </font>
    <font>
      <b/>
      <sz val="14"/>
      <name val="Calibri"/>
      <family val="2"/>
    </font>
    <font>
      <b/>
      <sz val="16"/>
      <color indexed="12"/>
      <name val="Calibri"/>
      <family val="2"/>
    </font>
    <font>
      <b/>
      <sz val="14"/>
      <color indexed="10"/>
      <name val="Arial"/>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z val="14"/>
      <color rgb="FFFF0000"/>
      <name val="Times New Roman"/>
      <family val="1"/>
    </font>
    <font>
      <sz val="14"/>
      <color rgb="FFFF0000"/>
      <name val="Arial"/>
      <family val="2"/>
    </font>
    <font>
      <b/>
      <sz val="12"/>
      <color rgb="FFFF0000"/>
      <name val="Arial Tur"/>
      <family val="0"/>
    </font>
    <font>
      <b/>
      <sz val="12"/>
      <color rgb="FFFF0000"/>
      <name val="Calibri"/>
      <family val="2"/>
    </font>
    <font>
      <b/>
      <sz val="13"/>
      <color rgb="FFFF0000"/>
      <name val="Calibri"/>
      <family val="2"/>
    </font>
    <font>
      <b/>
      <sz val="14"/>
      <color rgb="FFFF0000"/>
      <name val="Arial"/>
      <family val="2"/>
    </font>
    <font>
      <b/>
      <sz val="14"/>
      <color rgb="FFFF0000"/>
      <name val="Arial Tur"/>
      <family val="0"/>
    </font>
    <font>
      <b/>
      <sz val="16"/>
      <color rgb="FF0000FF"/>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99FFCC"/>
        <bgColor indexed="64"/>
      </patternFill>
    </fill>
    <fill>
      <patternFill patternType="solid">
        <fgColor indexed="13"/>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66FF66"/>
        <bgColor indexed="64"/>
      </patternFill>
    </fill>
    <fill>
      <patternFill patternType="solid">
        <fgColor rgb="FFA0EDFC"/>
        <bgColor indexed="64"/>
      </patternFill>
    </fill>
    <fill>
      <patternFill patternType="solid">
        <fgColor rgb="FF00B050"/>
        <bgColor indexed="64"/>
      </patternFill>
    </fill>
  </fills>
  <borders count="9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thin"/>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medium"/>
      <right>
        <color indexed="63"/>
      </right>
      <top style="thin"/>
      <bottom style="medium"/>
    </border>
    <border>
      <left style="medium"/>
      <right style="medium"/>
      <top style="medium"/>
      <bottom style="double"/>
    </border>
    <border>
      <left style="medium"/>
      <right style="medium"/>
      <top style="double"/>
      <bottom style="double"/>
    </border>
    <border>
      <left style="medium"/>
      <right style="medium"/>
      <top style="thin"/>
      <bottom style="medium"/>
    </border>
    <border>
      <left style="medium"/>
      <right style="medium"/>
      <top>
        <color indexed="63"/>
      </top>
      <bottom style="double"/>
    </border>
    <border>
      <left>
        <color indexed="63"/>
      </left>
      <right style="thin"/>
      <top>
        <color indexed="63"/>
      </top>
      <bottom>
        <color indexed="63"/>
      </bottom>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medium"/>
      <right style="thin"/>
      <top style="medium"/>
      <bottom/>
    </border>
    <border>
      <left style="medium"/>
      <right>
        <color indexed="63"/>
      </right>
      <top style="medium"/>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thin"/>
      <right style="medium"/>
      <top style="medium"/>
      <bottom style="medium"/>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color indexed="63"/>
      </left>
      <right>
        <color indexed="63"/>
      </right>
      <top style="thin"/>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169" fontId="0" fillId="0" borderId="0" applyFont="0" applyFill="0" applyBorder="0" applyAlignment="0" applyProtection="0"/>
    <xf numFmtId="0" fontId="89" fillId="20" borderId="5" applyNumberFormat="0" applyAlignment="0" applyProtection="0"/>
    <xf numFmtId="0" fontId="90" fillId="21" borderId="6" applyNumberFormat="0" applyAlignment="0" applyProtection="0"/>
    <xf numFmtId="0" fontId="91" fillId="20" borderId="6" applyNumberFormat="0" applyAlignment="0" applyProtection="0"/>
    <xf numFmtId="0" fontId="92" fillId="22" borderId="7" applyNumberFormat="0" applyAlignment="0" applyProtection="0"/>
    <xf numFmtId="0" fontId="93"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94" fillId="24"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25" borderId="8" applyNumberFormat="0" applyFont="0" applyAlignment="0" applyProtection="0"/>
    <xf numFmtId="0" fontId="9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171" fontId="0" fillId="0" borderId="0" applyFont="0" applyFill="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9" fontId="0" fillId="0" borderId="0" applyFont="0" applyFill="0" applyBorder="0" applyAlignment="0" applyProtection="0"/>
  </cellStyleXfs>
  <cellXfs count="716">
    <xf numFmtId="0" fontId="0" fillId="0" borderId="0" xfId="0" applyAlignment="1">
      <alignment/>
    </xf>
    <xf numFmtId="0" fontId="1" fillId="0" borderId="0" xfId="0" applyFont="1" applyAlignment="1">
      <alignment/>
    </xf>
    <xf numFmtId="0" fontId="0" fillId="0" borderId="0" xfId="0" applyFont="1" applyAlignment="1">
      <alignment/>
    </xf>
    <xf numFmtId="0" fontId="13" fillId="0" borderId="0" xfId="0" applyFont="1" applyAlignment="1">
      <alignment/>
    </xf>
    <xf numFmtId="0" fontId="11" fillId="0" borderId="0" xfId="0" applyFont="1" applyAlignment="1">
      <alignment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1" fillId="33" borderId="13" xfId="0" applyFont="1" applyFill="1" applyBorder="1" applyAlignment="1">
      <alignment horizontal="center"/>
    </xf>
    <xf numFmtId="49" fontId="11" fillId="33" borderId="13" xfId="0" applyNumberFormat="1" applyFont="1" applyFill="1" applyBorder="1" applyAlignment="1">
      <alignment horizontal="center"/>
    </xf>
    <xf numFmtId="0" fontId="11" fillId="33" borderId="14" xfId="0" applyFont="1" applyFill="1" applyBorder="1" applyAlignment="1">
      <alignment horizontal="left"/>
    </xf>
    <xf numFmtId="0" fontId="17" fillId="0" borderId="15"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xf>
    <xf numFmtId="0" fontId="17" fillId="0" borderId="0" xfId="0" applyFont="1" applyBorder="1" applyAlignment="1">
      <alignment/>
    </xf>
    <xf numFmtId="3" fontId="17" fillId="0" borderId="0" xfId="0" applyNumberFormat="1" applyFont="1" applyBorder="1" applyAlignment="1">
      <alignment/>
    </xf>
    <xf numFmtId="3" fontId="17" fillId="0" borderId="18" xfId="0" applyNumberFormat="1" applyFont="1" applyBorder="1" applyAlignment="1">
      <alignment/>
    </xf>
    <xf numFmtId="0" fontId="17" fillId="0" borderId="10" xfId="0" applyFont="1" applyBorder="1" applyAlignment="1">
      <alignment/>
    </xf>
    <xf numFmtId="0" fontId="17" fillId="0" borderId="12" xfId="0" applyFont="1" applyBorder="1" applyAlignment="1">
      <alignment/>
    </xf>
    <xf numFmtId="0" fontId="17" fillId="0" borderId="19" xfId="0" applyFont="1" applyBorder="1" applyAlignment="1">
      <alignment horizontal="left"/>
    </xf>
    <xf numFmtId="0" fontId="11" fillId="0" borderId="0" xfId="0" applyFont="1" applyBorder="1" applyAlignment="1">
      <alignment vertical="center"/>
    </xf>
    <xf numFmtId="0" fontId="17" fillId="0" borderId="0" xfId="0" applyFont="1" applyAlignment="1">
      <alignment vertical="center"/>
    </xf>
    <xf numFmtId="0" fontId="17" fillId="0" borderId="10" xfId="0" applyFont="1" applyBorder="1" applyAlignment="1">
      <alignment vertical="center" wrapText="1"/>
    </xf>
    <xf numFmtId="0" fontId="17" fillId="0" borderId="12" xfId="0" applyFont="1" applyBorder="1" applyAlignment="1">
      <alignment vertical="center" wrapText="1"/>
    </xf>
    <xf numFmtId="0" fontId="8" fillId="0" borderId="0" xfId="0" applyFont="1" applyAlignment="1">
      <alignment/>
    </xf>
    <xf numFmtId="0" fontId="17" fillId="0" borderId="0" xfId="0" applyFont="1" applyAlignment="1">
      <alignment/>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182" fontId="11" fillId="0" borderId="0" xfId="58" applyNumberFormat="1" applyFont="1" applyBorder="1" applyAlignment="1" applyProtection="1">
      <alignment vertical="center"/>
      <protection/>
    </xf>
    <xf numFmtId="0" fontId="11" fillId="0" borderId="0" xfId="0" applyFont="1" applyAlignment="1">
      <alignment/>
    </xf>
    <xf numFmtId="182" fontId="11" fillId="0" borderId="0" xfId="58" applyNumberFormat="1" applyFont="1" applyBorder="1" applyAlignment="1" applyProtection="1">
      <alignment horizontal="center" vertical="center"/>
      <protection/>
    </xf>
    <xf numFmtId="0" fontId="11" fillId="0" borderId="13" xfId="0" applyFont="1" applyBorder="1" applyAlignment="1">
      <alignment horizontal="center" vertical="center" wrapText="1"/>
    </xf>
    <xf numFmtId="0" fontId="17" fillId="0" borderId="11" xfId="0" applyFont="1" applyBorder="1" applyAlignment="1">
      <alignment vertical="center" wrapText="1"/>
    </xf>
    <xf numFmtId="3" fontId="17" fillId="0" borderId="0" xfId="0" applyNumberFormat="1" applyFont="1" applyAlignment="1">
      <alignment/>
    </xf>
    <xf numFmtId="0" fontId="11" fillId="34" borderId="13" xfId="0" applyFont="1" applyFill="1" applyBorder="1" applyAlignment="1">
      <alignment horizontal="center" vertical="center" wrapText="1"/>
    </xf>
    <xf numFmtId="0" fontId="22" fillId="0" borderId="0" xfId="0" applyFont="1" applyAlignment="1">
      <alignment/>
    </xf>
    <xf numFmtId="3" fontId="17" fillId="0" borderId="19" xfId="0" applyNumberFormat="1" applyFont="1" applyBorder="1" applyAlignment="1">
      <alignment vertical="center"/>
    </xf>
    <xf numFmtId="3" fontId="17" fillId="0" borderId="20" xfId="0" applyNumberFormat="1" applyFont="1" applyBorder="1" applyAlignment="1">
      <alignment vertical="center"/>
    </xf>
    <xf numFmtId="0" fontId="11" fillId="0" borderId="21" xfId="0" applyFont="1" applyBorder="1" applyAlignment="1">
      <alignment horizontal="center" vertical="center" wrapText="1"/>
    </xf>
    <xf numFmtId="0" fontId="11" fillId="0" borderId="22" xfId="0" applyFont="1" applyBorder="1" applyAlignment="1">
      <alignment vertical="center"/>
    </xf>
    <xf numFmtId="0" fontId="11" fillId="0" borderId="18" xfId="0" applyFont="1" applyBorder="1" applyAlignment="1">
      <alignment vertical="center"/>
    </xf>
    <xf numFmtId="0" fontId="11" fillId="0" borderId="23" xfId="0" applyFont="1" applyBorder="1" applyAlignment="1">
      <alignment vertical="center"/>
    </xf>
    <xf numFmtId="3" fontId="17" fillId="0" borderId="24" xfId="0" applyNumberFormat="1" applyFont="1" applyBorder="1" applyAlignment="1">
      <alignment vertical="center"/>
    </xf>
    <xf numFmtId="3" fontId="17" fillId="0" borderId="25" xfId="0" applyNumberFormat="1" applyFont="1" applyBorder="1" applyAlignment="1">
      <alignment vertical="center"/>
    </xf>
    <xf numFmtId="3" fontId="17" fillId="0" borderId="26" xfId="0" applyNumberFormat="1" applyFont="1" applyBorder="1" applyAlignment="1">
      <alignment vertical="center"/>
    </xf>
    <xf numFmtId="3" fontId="17" fillId="0" borderId="27" xfId="0" applyNumberFormat="1" applyFont="1" applyBorder="1" applyAlignment="1">
      <alignment vertical="center"/>
    </xf>
    <xf numFmtId="3" fontId="17" fillId="0" borderId="28" xfId="0" applyNumberFormat="1" applyFont="1" applyBorder="1" applyAlignment="1">
      <alignment vertical="center"/>
    </xf>
    <xf numFmtId="3" fontId="17" fillId="0" borderId="29" xfId="0" applyNumberFormat="1" applyFont="1" applyBorder="1" applyAlignment="1">
      <alignment vertical="center"/>
    </xf>
    <xf numFmtId="3" fontId="17" fillId="0" borderId="30" xfId="0" applyNumberFormat="1" applyFont="1" applyBorder="1" applyAlignment="1">
      <alignment vertical="center"/>
    </xf>
    <xf numFmtId="3" fontId="17" fillId="0" borderId="31" xfId="0" applyNumberFormat="1" applyFont="1" applyBorder="1" applyAlignment="1">
      <alignment vertical="center"/>
    </xf>
    <xf numFmtId="3" fontId="17" fillId="0" borderId="32" xfId="0" applyNumberFormat="1" applyFont="1" applyBorder="1" applyAlignment="1">
      <alignment vertical="center"/>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33" xfId="0" applyFont="1" applyBorder="1" applyAlignment="1">
      <alignment vertical="center" wrapText="1"/>
    </xf>
    <xf numFmtId="0" fontId="11" fillId="0" borderId="16" xfId="0" applyFont="1" applyBorder="1" applyAlignment="1">
      <alignment horizontal="center" vertical="center" wrapText="1"/>
    </xf>
    <xf numFmtId="0" fontId="17" fillId="0" borderId="34" xfId="0" applyFont="1" applyBorder="1" applyAlignment="1">
      <alignment vertical="center" wrapText="1"/>
    </xf>
    <xf numFmtId="3" fontId="11" fillId="0" borderId="35" xfId="0" applyNumberFormat="1" applyFont="1" applyBorder="1" applyAlignment="1">
      <alignment vertical="center"/>
    </xf>
    <xf numFmtId="3" fontId="11" fillId="0" borderId="36" xfId="0" applyNumberFormat="1" applyFont="1" applyBorder="1" applyAlignment="1">
      <alignment vertical="center"/>
    </xf>
    <xf numFmtId="3" fontId="16" fillId="0" borderId="35" xfId="0" applyNumberFormat="1" applyFont="1" applyBorder="1" applyAlignment="1">
      <alignment vertical="center"/>
    </xf>
    <xf numFmtId="3" fontId="16" fillId="0" borderId="36" xfId="0" applyNumberFormat="1" applyFont="1" applyBorder="1" applyAlignment="1">
      <alignment vertical="center"/>
    </xf>
    <xf numFmtId="3" fontId="23" fillId="0" borderId="35" xfId="0" applyNumberFormat="1" applyFont="1" applyBorder="1" applyAlignment="1">
      <alignment vertical="center"/>
    </xf>
    <xf numFmtId="3" fontId="23" fillId="0" borderId="36" xfId="0" applyNumberFormat="1" applyFont="1" applyBorder="1" applyAlignment="1">
      <alignment vertical="center"/>
    </xf>
    <xf numFmtId="3" fontId="23" fillId="0" borderId="37" xfId="0" applyNumberFormat="1" applyFont="1" applyBorder="1" applyAlignment="1">
      <alignment vertical="center"/>
    </xf>
    <xf numFmtId="3" fontId="23" fillId="0" borderId="14" xfId="0" applyNumberFormat="1" applyFont="1" applyBorder="1" applyAlignment="1">
      <alignment vertical="center"/>
    </xf>
    <xf numFmtId="3" fontId="16" fillId="0" borderId="37" xfId="0" applyNumberFormat="1" applyFont="1" applyBorder="1" applyAlignment="1">
      <alignment vertical="center"/>
    </xf>
    <xf numFmtId="3" fontId="16" fillId="0" borderId="14" xfId="0" applyNumberFormat="1" applyFont="1" applyBorder="1" applyAlignment="1">
      <alignment vertical="center"/>
    </xf>
    <xf numFmtId="3" fontId="11" fillId="0" borderId="14" xfId="0" applyNumberFormat="1" applyFont="1" applyBorder="1" applyAlignment="1">
      <alignment vertical="center"/>
    </xf>
    <xf numFmtId="3" fontId="11" fillId="0" borderId="30"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20" fillId="0" borderId="35" xfId="0" applyNumberFormat="1" applyFont="1" applyBorder="1" applyAlignment="1">
      <alignment vertical="center"/>
    </xf>
    <xf numFmtId="3" fontId="20" fillId="0" borderId="36" xfId="0" applyNumberFormat="1" applyFont="1" applyBorder="1" applyAlignment="1">
      <alignment vertical="center"/>
    </xf>
    <xf numFmtId="3" fontId="20" fillId="0" borderId="14" xfId="0" applyNumberFormat="1" applyFont="1" applyBorder="1" applyAlignment="1">
      <alignment vertical="center"/>
    </xf>
    <xf numFmtId="3" fontId="17" fillId="0" borderId="38" xfId="0" applyNumberFormat="1" applyFont="1" applyBorder="1" applyAlignment="1">
      <alignment vertical="center"/>
    </xf>
    <xf numFmtId="3" fontId="17" fillId="0" borderId="39" xfId="0" applyNumberFormat="1" applyFont="1" applyBorder="1" applyAlignment="1">
      <alignment vertical="center"/>
    </xf>
    <xf numFmtId="3" fontId="17" fillId="0" borderId="40" xfId="0" applyNumberFormat="1" applyFont="1" applyBorder="1" applyAlignment="1">
      <alignment vertical="center"/>
    </xf>
    <xf numFmtId="3" fontId="11" fillId="0" borderId="41"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3" fontId="17" fillId="0" borderId="41" xfId="0" applyNumberFormat="1" applyFont="1" applyBorder="1" applyAlignment="1">
      <alignment vertical="center"/>
    </xf>
    <xf numFmtId="3" fontId="17" fillId="0" borderId="42" xfId="0" applyNumberFormat="1" applyFont="1" applyBorder="1" applyAlignment="1">
      <alignment vertical="center"/>
    </xf>
    <xf numFmtId="3" fontId="17" fillId="0" borderId="43" xfId="0" applyNumberFormat="1" applyFont="1" applyBorder="1" applyAlignment="1">
      <alignment vertical="center"/>
    </xf>
    <xf numFmtId="0" fontId="17" fillId="0" borderId="15" xfId="0" applyFont="1" applyBorder="1" applyAlignment="1">
      <alignment vertical="center" wrapText="1"/>
    </xf>
    <xf numFmtId="3" fontId="17" fillId="0" borderId="44" xfId="0" applyNumberFormat="1" applyFont="1" applyBorder="1" applyAlignment="1">
      <alignment vertical="center"/>
    </xf>
    <xf numFmtId="3" fontId="17" fillId="0" borderId="45" xfId="0" applyNumberFormat="1" applyFont="1" applyBorder="1" applyAlignment="1">
      <alignment vertical="center"/>
    </xf>
    <xf numFmtId="3" fontId="17" fillId="0" borderId="18" xfId="0" applyNumberFormat="1" applyFont="1" applyBorder="1" applyAlignment="1">
      <alignment vertical="center"/>
    </xf>
    <xf numFmtId="3" fontId="17" fillId="0" borderId="46" xfId="0" applyNumberFormat="1" applyFont="1" applyBorder="1" applyAlignment="1">
      <alignment/>
    </xf>
    <xf numFmtId="3" fontId="17" fillId="0" borderId="47" xfId="0" applyNumberFormat="1" applyFont="1" applyBorder="1" applyAlignment="1">
      <alignment vertical="center"/>
    </xf>
    <xf numFmtId="0" fontId="17" fillId="0" borderId="40" xfId="0" applyFont="1" applyBorder="1" applyAlignment="1">
      <alignment/>
    </xf>
    <xf numFmtId="0" fontId="17" fillId="0" borderId="28" xfId="0" applyFont="1" applyBorder="1" applyAlignment="1">
      <alignment/>
    </xf>
    <xf numFmtId="0" fontId="17" fillId="0" borderId="32" xfId="0" applyFont="1" applyBorder="1" applyAlignment="1">
      <alignment/>
    </xf>
    <xf numFmtId="0" fontId="17" fillId="0" borderId="48" xfId="0" applyFont="1" applyBorder="1" applyAlignment="1">
      <alignment/>
    </xf>
    <xf numFmtId="0" fontId="17" fillId="0" borderId="49" xfId="0" applyFont="1" applyBorder="1" applyAlignment="1">
      <alignment vertical="center" wrapText="1"/>
    </xf>
    <xf numFmtId="0" fontId="0" fillId="0" borderId="27" xfId="0" applyNumberFormat="1" applyBorder="1" applyAlignment="1">
      <alignment vertical="center" wrapText="1"/>
    </xf>
    <xf numFmtId="0" fontId="0" fillId="0" borderId="27" xfId="0" applyBorder="1" applyAlignment="1">
      <alignment vertical="center" wrapText="1"/>
    </xf>
    <xf numFmtId="0" fontId="17" fillId="0" borderId="49" xfId="0" applyFont="1" applyBorder="1" applyAlignment="1">
      <alignment horizontal="center"/>
    </xf>
    <xf numFmtId="0" fontId="17" fillId="0" borderId="47" xfId="0" applyFont="1" applyBorder="1" applyAlignment="1">
      <alignment/>
    </xf>
    <xf numFmtId="0" fontId="17" fillId="0" borderId="46" xfId="0" applyFont="1" applyBorder="1" applyAlignment="1">
      <alignment/>
    </xf>
    <xf numFmtId="0" fontId="17" fillId="0" borderId="50" xfId="0" applyFont="1" applyBorder="1" applyAlignment="1">
      <alignment/>
    </xf>
    <xf numFmtId="0" fontId="17" fillId="0" borderId="51" xfId="0" applyFont="1" applyBorder="1" applyAlignment="1">
      <alignment/>
    </xf>
    <xf numFmtId="3" fontId="17" fillId="0" borderId="51" xfId="0" applyNumberFormat="1" applyFont="1" applyBorder="1" applyAlignment="1">
      <alignment/>
    </xf>
    <xf numFmtId="3" fontId="17" fillId="0" borderId="22" xfId="0" applyNumberFormat="1" applyFont="1" applyBorder="1" applyAlignment="1">
      <alignment/>
    </xf>
    <xf numFmtId="0" fontId="17" fillId="0" borderId="52" xfId="0" applyFont="1" applyBorder="1" applyAlignment="1">
      <alignment/>
    </xf>
    <xf numFmtId="3" fontId="17" fillId="0" borderId="23" xfId="0" applyNumberFormat="1" applyFont="1" applyBorder="1" applyAlignment="1">
      <alignment/>
    </xf>
    <xf numFmtId="0" fontId="2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1" fillId="0" borderId="53" xfId="0" applyFont="1" applyBorder="1" applyAlignment="1">
      <alignment vertical="center"/>
    </xf>
    <xf numFmtId="0" fontId="29" fillId="0" borderId="54" xfId="0" applyFont="1" applyBorder="1" applyAlignment="1">
      <alignment horizontal="center" vertical="center"/>
    </xf>
    <xf numFmtId="0" fontId="29" fillId="0" borderId="48" xfId="0" applyFont="1" applyBorder="1" applyAlignment="1">
      <alignment horizontal="center" vertical="center"/>
    </xf>
    <xf numFmtId="0" fontId="29" fillId="0" borderId="55" xfId="0" applyFont="1" applyBorder="1" applyAlignment="1">
      <alignment horizontal="center" vertical="center"/>
    </xf>
    <xf numFmtId="3" fontId="0" fillId="0" borderId="29" xfId="0" applyNumberFormat="1" applyFont="1" applyBorder="1" applyAlignment="1">
      <alignment horizontal="center" vertical="center"/>
    </xf>
    <xf numFmtId="3" fontId="0" fillId="0" borderId="28" xfId="0" applyNumberFormat="1" applyFont="1" applyBorder="1" applyAlignment="1">
      <alignment vertical="center"/>
    </xf>
    <xf numFmtId="3" fontId="0" fillId="0" borderId="27" xfId="0" applyNumberFormat="1" applyFont="1" applyBorder="1" applyAlignment="1">
      <alignment horizontal="right" vertical="center"/>
    </xf>
    <xf numFmtId="3" fontId="0" fillId="0" borderId="20" xfId="0" applyNumberFormat="1" applyFont="1" applyBorder="1" applyAlignment="1">
      <alignment horizontal="center" vertical="center"/>
    </xf>
    <xf numFmtId="3" fontId="0" fillId="0" borderId="56" xfId="0" applyNumberFormat="1" applyFont="1" applyBorder="1" applyAlignment="1">
      <alignment horizontal="center" vertical="center"/>
    </xf>
    <xf numFmtId="3" fontId="0" fillId="0" borderId="56" xfId="0" applyNumberFormat="1" applyFont="1" applyBorder="1" applyAlignment="1">
      <alignment vertical="center"/>
    </xf>
    <xf numFmtId="3" fontId="1" fillId="0" borderId="14" xfId="0" applyNumberFormat="1" applyFont="1" applyBorder="1" applyAlignment="1">
      <alignment horizontal="right" vertical="center"/>
    </xf>
    <xf numFmtId="3" fontId="1" fillId="0" borderId="13" xfId="0" applyNumberFormat="1" applyFont="1" applyBorder="1" applyAlignment="1">
      <alignment horizontal="right" vertical="center"/>
    </xf>
    <xf numFmtId="0" fontId="1" fillId="0" borderId="57" xfId="0" applyFont="1" applyBorder="1" applyAlignment="1">
      <alignment vertical="center"/>
    </xf>
    <xf numFmtId="3" fontId="0" fillId="0" borderId="48" xfId="0" applyNumberFormat="1" applyFont="1" applyBorder="1" applyAlignment="1">
      <alignment horizontal="center" vertical="center"/>
    </xf>
    <xf numFmtId="0" fontId="13"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xf>
    <xf numFmtId="0" fontId="1"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1" fillId="0" borderId="46"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Alignment="1">
      <alignment horizontal="right"/>
    </xf>
    <xf numFmtId="0" fontId="0" fillId="0" borderId="12" xfId="0" applyFont="1" applyBorder="1" applyAlignment="1">
      <alignment horizontal="center"/>
    </xf>
    <xf numFmtId="0" fontId="0" fillId="0" borderId="12" xfId="0" applyFont="1" applyBorder="1" applyAlignment="1">
      <alignment/>
    </xf>
    <xf numFmtId="0" fontId="0" fillId="0" borderId="0" xfId="0" applyFont="1" applyAlignment="1">
      <alignment/>
    </xf>
    <xf numFmtId="0" fontId="0" fillId="0" borderId="11" xfId="0" applyFont="1" applyBorder="1" applyAlignment="1">
      <alignment horizontal="center"/>
    </xf>
    <xf numFmtId="0" fontId="0" fillId="0" borderId="11" xfId="0" applyFont="1" applyBorder="1" applyAlignment="1">
      <alignment/>
    </xf>
    <xf numFmtId="0" fontId="0" fillId="0" borderId="17"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xf>
    <xf numFmtId="0" fontId="0" fillId="0" borderId="0" xfId="0" applyFont="1" applyBorder="1" applyAlignment="1">
      <alignment/>
    </xf>
    <xf numFmtId="0" fontId="12"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Fill="1" applyBorder="1" applyAlignment="1">
      <alignment horizontal="center"/>
    </xf>
    <xf numFmtId="0" fontId="12" fillId="0" borderId="0" xfId="0" applyFont="1" applyFill="1" applyBorder="1" applyAlignment="1">
      <alignment vertical="center"/>
    </xf>
    <xf numFmtId="0" fontId="0" fillId="0" borderId="0" xfId="0" applyFont="1" applyFill="1" applyAlignment="1">
      <alignment/>
    </xf>
    <xf numFmtId="0" fontId="27" fillId="0" borderId="0" xfId="0" applyFont="1" applyAlignment="1">
      <alignment/>
    </xf>
    <xf numFmtId="0" fontId="1" fillId="0" borderId="0" xfId="0" applyFont="1" applyBorder="1" applyAlignment="1">
      <alignment/>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12" fillId="0" borderId="58" xfId="0" applyFont="1" applyBorder="1" applyAlignment="1">
      <alignment/>
    </xf>
    <xf numFmtId="0" fontId="12" fillId="0" borderId="0" xfId="0" applyFont="1" applyAlignment="1">
      <alignment/>
    </xf>
    <xf numFmtId="0" fontId="30" fillId="0" borderId="59" xfId="0" applyFont="1" applyBorder="1" applyAlignment="1">
      <alignment/>
    </xf>
    <xf numFmtId="0" fontId="3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60" xfId="0" applyFont="1" applyBorder="1" applyAlignment="1">
      <alignment/>
    </xf>
    <xf numFmtId="0" fontId="0" fillId="0" borderId="60" xfId="0" applyFont="1" applyBorder="1" applyAlignment="1">
      <alignment/>
    </xf>
    <xf numFmtId="0" fontId="0" fillId="0" borderId="60" xfId="0" applyFont="1" applyBorder="1" applyAlignment="1">
      <alignment horizontal="center"/>
    </xf>
    <xf numFmtId="0" fontId="30" fillId="0" borderId="61" xfId="0" applyFont="1" applyBorder="1" applyAlignment="1">
      <alignment/>
    </xf>
    <xf numFmtId="0" fontId="1" fillId="0" borderId="11" xfId="0" applyFont="1" applyBorder="1" applyAlignment="1">
      <alignment/>
    </xf>
    <xf numFmtId="0" fontId="1" fillId="0" borderId="11" xfId="0" applyFont="1" applyBorder="1" applyAlignment="1">
      <alignment wrapText="1"/>
    </xf>
    <xf numFmtId="0" fontId="1" fillId="0" borderId="11" xfId="0" applyFont="1" applyBorder="1" applyAlignment="1">
      <alignment horizontal="center"/>
    </xf>
    <xf numFmtId="0" fontId="1" fillId="0" borderId="12" xfId="0" applyFont="1" applyBorder="1" applyAlignment="1">
      <alignment/>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2" fontId="1" fillId="0" borderId="27" xfId="50" applyNumberFormat="1" applyFont="1" applyFill="1" applyBorder="1" applyAlignment="1">
      <alignment horizontal="center"/>
      <protection/>
    </xf>
    <xf numFmtId="0" fontId="33" fillId="0" borderId="27" xfId="50" applyFont="1" applyFill="1" applyBorder="1" applyAlignment="1">
      <alignment horizontal="center" vertical="center"/>
      <protection/>
    </xf>
    <xf numFmtId="0" fontId="0" fillId="0" borderId="0" xfId="50" applyFont="1" applyFill="1">
      <alignment/>
      <protection/>
    </xf>
    <xf numFmtId="0" fontId="34" fillId="0" borderId="0" xfId="50" applyFont="1" applyFill="1" applyAlignment="1">
      <alignment horizontal="left" vertical="center"/>
      <protection/>
    </xf>
    <xf numFmtId="0" fontId="32" fillId="0" borderId="0" xfId="50" applyFont="1" applyFill="1" applyAlignment="1">
      <alignment horizontal="left" vertical="center"/>
      <protection/>
    </xf>
    <xf numFmtId="0" fontId="0" fillId="0" borderId="0" xfId="0" applyFont="1" applyFill="1" applyAlignment="1">
      <alignment horizontal="center" vertical="center"/>
    </xf>
    <xf numFmtId="0" fontId="17" fillId="0" borderId="19" xfId="0" applyFont="1" applyFill="1" applyBorder="1" applyAlignment="1">
      <alignment vertical="center" wrapText="1"/>
    </xf>
    <xf numFmtId="0" fontId="17" fillId="0" borderId="34" xfId="0" applyFont="1" applyFill="1" applyBorder="1" applyAlignment="1">
      <alignment vertical="center" wrapText="1"/>
    </xf>
    <xf numFmtId="0" fontId="17" fillId="0" borderId="20" xfId="0" applyFont="1" applyFill="1" applyBorder="1" applyAlignment="1">
      <alignment vertical="center" wrapText="1"/>
    </xf>
    <xf numFmtId="3" fontId="17" fillId="0" borderId="62" xfId="0" applyNumberFormat="1" applyFont="1" applyBorder="1" applyAlignment="1">
      <alignment vertical="center"/>
    </xf>
    <xf numFmtId="0" fontId="1" fillId="33" borderId="13" xfId="0" applyFont="1" applyFill="1" applyBorder="1" applyAlignment="1">
      <alignment horizontal="center" vertical="center"/>
    </xf>
    <xf numFmtId="0" fontId="1" fillId="33" borderId="13" xfId="0" applyFont="1" applyFill="1" applyBorder="1" applyAlignment="1">
      <alignment vertical="center"/>
    </xf>
    <xf numFmtId="0" fontId="0" fillId="0" borderId="18" xfId="0" applyFont="1" applyFill="1" applyBorder="1" applyAlignment="1">
      <alignment horizontal="left"/>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20" xfId="0" applyFont="1" applyBorder="1" applyAlignment="1">
      <alignment vertical="center" wrapText="1"/>
    </xf>
    <xf numFmtId="0" fontId="1" fillId="34" borderId="63" xfId="0" applyFont="1" applyFill="1" applyBorder="1" applyAlignment="1">
      <alignment horizontal="center" vertical="center"/>
    </xf>
    <xf numFmtId="0" fontId="1" fillId="34" borderId="13" xfId="0" applyFont="1" applyFill="1" applyBorder="1" applyAlignment="1">
      <alignment horizontal="center" vertical="center"/>
    </xf>
    <xf numFmtId="0" fontId="1" fillId="34" borderId="14" xfId="0" applyFont="1" applyFill="1" applyBorder="1" applyAlignment="1">
      <alignment vertical="center"/>
    </xf>
    <xf numFmtId="0" fontId="0" fillId="0" borderId="2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34" xfId="0" applyFont="1" applyBorder="1" applyAlignment="1">
      <alignment vertical="center"/>
    </xf>
    <xf numFmtId="0" fontId="1" fillId="34" borderId="13" xfId="0" applyFont="1" applyFill="1" applyBorder="1" applyAlignment="1">
      <alignment vertical="center"/>
    </xf>
    <xf numFmtId="0" fontId="0" fillId="0" borderId="0" xfId="0" applyFont="1" applyFill="1" applyBorder="1" applyAlignment="1">
      <alignment vertical="center"/>
    </xf>
    <xf numFmtId="0" fontId="12" fillId="35" borderId="13" xfId="0" applyFont="1" applyFill="1" applyBorder="1" applyAlignment="1">
      <alignment horizontal="center" vertical="center"/>
    </xf>
    <xf numFmtId="0" fontId="12" fillId="35" borderId="14" xfId="0" applyFont="1" applyFill="1" applyBorder="1" applyAlignment="1">
      <alignment horizontal="center" vertical="center"/>
    </xf>
    <xf numFmtId="0" fontId="12" fillId="35" borderId="13" xfId="0" applyFont="1" applyFill="1" applyBorder="1" applyAlignment="1">
      <alignment vertical="center"/>
    </xf>
    <xf numFmtId="0" fontId="0" fillId="0" borderId="53" xfId="0" applyFont="1" applyBorder="1" applyAlignment="1">
      <alignment horizontal="center" vertical="center"/>
    </xf>
    <xf numFmtId="0" fontId="1" fillId="0" borderId="53" xfId="0" applyFont="1" applyBorder="1" applyAlignment="1">
      <alignment horizontal="center" vertical="center"/>
    </xf>
    <xf numFmtId="0" fontId="1"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 xfId="0" applyFont="1" applyBorder="1" applyAlignment="1">
      <alignment vertical="center"/>
    </xf>
    <xf numFmtId="0" fontId="1" fillId="0" borderId="12" xfId="0" applyFont="1" applyFill="1" applyBorder="1" applyAlignment="1">
      <alignment horizontal="center" vertical="center"/>
    </xf>
    <xf numFmtId="0" fontId="1" fillId="0" borderId="15" xfId="0" applyFont="1" applyFill="1" applyBorder="1" applyAlignment="1">
      <alignment vertical="center"/>
    </xf>
    <xf numFmtId="0" fontId="1" fillId="0" borderId="15" xfId="0" applyFont="1" applyFill="1" applyBorder="1" applyAlignment="1">
      <alignment horizontal="center" vertical="center"/>
    </xf>
    <xf numFmtId="0" fontId="1" fillId="36" borderId="13" xfId="0" applyFont="1" applyFill="1" applyBorder="1" applyAlignment="1">
      <alignment horizontal="center" vertical="center"/>
    </xf>
    <xf numFmtId="0" fontId="11" fillId="0" borderId="50" xfId="0" applyFont="1" applyBorder="1" applyAlignment="1">
      <alignment vertical="center"/>
    </xf>
    <xf numFmtId="0" fontId="11" fillId="0" borderId="17" xfId="0" applyFont="1" applyBorder="1" applyAlignment="1">
      <alignment vertical="center"/>
    </xf>
    <xf numFmtId="0" fontId="11" fillId="0" borderId="52" xfId="0" applyFont="1" applyBorder="1" applyAlignment="1">
      <alignment vertical="center"/>
    </xf>
    <xf numFmtId="3" fontId="17" fillId="0" borderId="25" xfId="0" applyNumberFormat="1" applyFont="1" applyBorder="1" applyAlignment="1">
      <alignment horizontal="right" vertical="center"/>
    </xf>
    <xf numFmtId="3" fontId="17" fillId="0" borderId="26" xfId="0" applyNumberFormat="1" applyFont="1" applyBorder="1" applyAlignment="1">
      <alignment horizontal="right" vertical="center"/>
    </xf>
    <xf numFmtId="3" fontId="17" fillId="0" borderId="27" xfId="0" applyNumberFormat="1" applyFont="1" applyBorder="1" applyAlignment="1">
      <alignment horizontal="right" vertical="center"/>
    </xf>
    <xf numFmtId="0" fontId="35" fillId="0" borderId="0" xfId="50" applyFont="1" applyFill="1" applyAlignment="1">
      <alignment horizontal="left" vertical="center"/>
      <protection/>
    </xf>
    <xf numFmtId="0" fontId="8" fillId="0" borderId="0" xfId="51" applyFont="1">
      <alignment/>
      <protection/>
    </xf>
    <xf numFmtId="0" fontId="32" fillId="0" borderId="0" xfId="51" applyFont="1" applyAlignment="1">
      <alignment horizontal="left"/>
      <protection/>
    </xf>
    <xf numFmtId="0" fontId="32" fillId="0" borderId="0" xfId="51" applyFont="1">
      <alignment/>
      <protection/>
    </xf>
    <xf numFmtId="3" fontId="8" fillId="0" borderId="0" xfId="51" applyNumberFormat="1" applyFont="1" applyFill="1">
      <alignment/>
      <protection/>
    </xf>
    <xf numFmtId="0" fontId="8" fillId="0" borderId="0" xfId="51" applyFont="1" applyFill="1">
      <alignment/>
      <protection/>
    </xf>
    <xf numFmtId="0" fontId="9" fillId="0" borderId="0" xfId="51" applyFont="1">
      <alignment/>
      <protection/>
    </xf>
    <xf numFmtId="0" fontId="0" fillId="0" borderId="0" xfId="0" applyFont="1" applyFill="1" applyAlignment="1">
      <alignment wrapText="1"/>
    </xf>
    <xf numFmtId="0" fontId="9" fillId="0" borderId="66" xfId="51" applyFont="1" applyBorder="1" applyAlignment="1">
      <alignment horizontal="left"/>
      <protection/>
    </xf>
    <xf numFmtId="0" fontId="9" fillId="0" borderId="66" xfId="51" applyFont="1" applyBorder="1">
      <alignment/>
      <protection/>
    </xf>
    <xf numFmtId="3" fontId="9" fillId="0" borderId="66" xfId="51" applyNumberFormat="1" applyFont="1" applyFill="1" applyBorder="1">
      <alignment/>
      <protection/>
    </xf>
    <xf numFmtId="188" fontId="9" fillId="0" borderId="66" xfId="51" applyNumberFormat="1" applyFont="1" applyFill="1" applyBorder="1">
      <alignment/>
      <protection/>
    </xf>
    <xf numFmtId="0" fontId="9" fillId="0" borderId="66" xfId="51" applyFont="1" applyFill="1" applyBorder="1" applyAlignment="1">
      <alignment horizontal="right"/>
      <protection/>
    </xf>
    <xf numFmtId="0" fontId="2" fillId="0" borderId="0" xfId="51" applyFont="1" applyBorder="1" applyAlignment="1">
      <alignment vertical="center"/>
      <protection/>
    </xf>
    <xf numFmtId="0" fontId="0" fillId="0" borderId="0" xfId="0" applyFill="1" applyBorder="1" applyAlignment="1">
      <alignment horizontal="center" wrapText="1"/>
    </xf>
    <xf numFmtId="0" fontId="8" fillId="0" borderId="0" xfId="51" applyFont="1" applyAlignment="1">
      <alignment vertical="center"/>
      <protection/>
    </xf>
    <xf numFmtId="0" fontId="32" fillId="0" borderId="0" xfId="51" applyFont="1" applyAlignment="1">
      <alignment vertical="center"/>
      <protection/>
    </xf>
    <xf numFmtId="1" fontId="9" fillId="0" borderId="0" xfId="51" applyNumberFormat="1" applyFont="1" applyFill="1" applyBorder="1" applyAlignment="1">
      <alignment horizontal="right"/>
      <protection/>
    </xf>
    <xf numFmtId="1" fontId="9" fillId="0" borderId="67" xfId="51" applyNumberFormat="1" applyFont="1" applyFill="1" applyBorder="1" applyAlignment="1">
      <alignment horizontal="right"/>
      <protection/>
    </xf>
    <xf numFmtId="1" fontId="2" fillId="0" borderId="67" xfId="51" applyNumberFormat="1" applyFont="1" applyFill="1" applyBorder="1" applyAlignment="1">
      <alignment horizontal="right" vertical="center" wrapText="1"/>
      <protection/>
    </xf>
    <xf numFmtId="0" fontId="32" fillId="0" borderId="0" xfId="51" applyFont="1" applyFill="1">
      <alignment/>
      <protection/>
    </xf>
    <xf numFmtId="197" fontId="32" fillId="0" borderId="0" xfId="51" applyNumberFormat="1" applyFont="1" applyFill="1" applyAlignment="1">
      <alignment horizontal="right"/>
      <protection/>
    </xf>
    <xf numFmtId="199" fontId="32" fillId="0" borderId="0" xfId="51" applyNumberFormat="1" applyFont="1" applyFill="1" applyAlignment="1">
      <alignment horizontal="right"/>
      <protection/>
    </xf>
    <xf numFmtId="0" fontId="31" fillId="0" borderId="0" xfId="51" applyFont="1" applyFill="1" applyAlignment="1">
      <alignment horizontal="left"/>
      <protection/>
    </xf>
    <xf numFmtId="0" fontId="31" fillId="0" borderId="0" xfId="51" applyFont="1" applyFill="1">
      <alignment/>
      <protection/>
    </xf>
    <xf numFmtId="3" fontId="8" fillId="0" borderId="66" xfId="51" applyNumberFormat="1" applyFont="1" applyFill="1" applyBorder="1" applyAlignment="1">
      <alignment horizontal="right"/>
      <protection/>
    </xf>
    <xf numFmtId="0" fontId="8" fillId="0" borderId="66" xfId="51" applyFont="1" applyFill="1" applyBorder="1" applyAlignment="1">
      <alignment horizontal="right"/>
      <protection/>
    </xf>
    <xf numFmtId="0" fontId="37" fillId="0" borderId="0" xfId="51" applyFont="1" applyAlignment="1">
      <alignment horizontal="left"/>
      <protection/>
    </xf>
    <xf numFmtId="0" fontId="38" fillId="0" borderId="0" xfId="51" applyFont="1">
      <alignment/>
      <protection/>
    </xf>
    <xf numFmtId="0" fontId="17" fillId="0" borderId="0" xfId="51" applyFont="1">
      <alignment/>
      <protection/>
    </xf>
    <xf numFmtId="0" fontId="39" fillId="0" borderId="0" xfId="51" applyFont="1" applyAlignment="1">
      <alignment horizontal="left"/>
      <protection/>
    </xf>
    <xf numFmtId="0" fontId="40" fillId="0" borderId="0" xfId="51" applyFont="1" applyAlignment="1">
      <alignment horizontal="left"/>
      <protection/>
    </xf>
    <xf numFmtId="0" fontId="8" fillId="0" borderId="0" xfId="51" applyFont="1" applyAlignment="1">
      <alignment horizontal="left"/>
      <protection/>
    </xf>
    <xf numFmtId="0" fontId="2" fillId="0" borderId="12" xfId="0" applyFont="1" applyBorder="1" applyAlignment="1">
      <alignment vertical="center" wrapText="1"/>
    </xf>
    <xf numFmtId="0" fontId="2" fillId="0" borderId="12" xfId="0" applyFont="1" applyBorder="1" applyAlignment="1">
      <alignment horizontal="center" vertical="center"/>
    </xf>
    <xf numFmtId="3" fontId="2" fillId="0" borderId="12" xfId="0" applyNumberFormat="1" applyFont="1" applyBorder="1" applyAlignment="1">
      <alignment vertical="center"/>
    </xf>
    <xf numFmtId="3" fontId="2" fillId="0" borderId="12" xfId="0" applyNumberFormat="1" applyFont="1" applyBorder="1" applyAlignment="1">
      <alignment horizontal="center" vertical="center"/>
    </xf>
    <xf numFmtId="0" fontId="2" fillId="0" borderId="12" xfId="0" applyFont="1" applyBorder="1" applyAlignment="1">
      <alignment vertical="center"/>
    </xf>
    <xf numFmtId="0" fontId="2" fillId="0" borderId="60" xfId="0" applyFont="1" applyBorder="1" applyAlignment="1">
      <alignment vertical="center"/>
    </xf>
    <xf numFmtId="0" fontId="2" fillId="0" borderId="60" xfId="0" applyFont="1" applyBorder="1" applyAlignment="1">
      <alignment horizontal="center" vertical="center"/>
    </xf>
    <xf numFmtId="3" fontId="2" fillId="0" borderId="60" xfId="0" applyNumberFormat="1" applyFont="1" applyBorder="1" applyAlignment="1">
      <alignment horizontal="center" vertical="center"/>
    </xf>
    <xf numFmtId="0" fontId="2" fillId="35" borderId="13" xfId="0" applyFont="1" applyFill="1" applyBorder="1" applyAlignment="1">
      <alignment horizontal="center" vertical="center"/>
    </xf>
    <xf numFmtId="3" fontId="2" fillId="35" borderId="13" xfId="0" applyNumberFormat="1" applyFont="1" applyFill="1" applyBorder="1" applyAlignment="1">
      <alignment horizontal="center" vertical="center"/>
    </xf>
    <xf numFmtId="3" fontId="2" fillId="35" borderId="13" xfId="0" applyNumberFormat="1" applyFont="1" applyFill="1" applyBorder="1" applyAlignment="1">
      <alignment vertical="center"/>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182" fontId="2" fillId="0" borderId="0" xfId="58" applyNumberFormat="1" applyFont="1" applyBorder="1" applyAlignment="1" applyProtection="1">
      <alignment vertical="center"/>
      <protection/>
    </xf>
    <xf numFmtId="0" fontId="9" fillId="34" borderId="13" xfId="0" applyFont="1" applyFill="1" applyBorder="1" applyAlignment="1">
      <alignment horizontal="center" vertical="center" wrapText="1"/>
    </xf>
    <xf numFmtId="0" fontId="17" fillId="0" borderId="16" xfId="0" applyFont="1" applyBorder="1" applyAlignment="1">
      <alignment/>
    </xf>
    <xf numFmtId="0" fontId="11" fillId="33" borderId="14" xfId="0" applyFont="1" applyFill="1" applyBorder="1" applyAlignment="1">
      <alignment horizontal="left" wrapText="1"/>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3" fontId="17" fillId="0" borderId="24" xfId="0" applyNumberFormat="1" applyFont="1" applyBorder="1" applyAlignment="1">
      <alignment horizontal="right" vertical="center"/>
    </xf>
    <xf numFmtId="3" fontId="17" fillId="0" borderId="29" xfId="0" applyNumberFormat="1" applyFont="1" applyBorder="1" applyAlignment="1">
      <alignment horizontal="right" vertical="center"/>
    </xf>
    <xf numFmtId="3" fontId="17" fillId="0" borderId="28" xfId="0" applyNumberFormat="1" applyFont="1" applyBorder="1" applyAlignment="1">
      <alignment horizontal="right" vertical="center"/>
    </xf>
    <xf numFmtId="3" fontId="11" fillId="0" borderId="35" xfId="0" applyNumberFormat="1" applyFont="1" applyBorder="1" applyAlignment="1">
      <alignment horizontal="right" vertical="center"/>
    </xf>
    <xf numFmtId="3" fontId="11" fillId="0" borderId="36"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7" fillId="0" borderId="30" xfId="0" applyNumberFormat="1" applyFont="1" applyBorder="1" applyAlignment="1">
      <alignment horizontal="right" vertical="center"/>
    </xf>
    <xf numFmtId="3" fontId="17" fillId="0" borderId="31" xfId="0" applyNumberFormat="1" applyFont="1" applyBorder="1" applyAlignment="1">
      <alignment horizontal="right" vertical="center"/>
    </xf>
    <xf numFmtId="3" fontId="17" fillId="0" borderId="32" xfId="0" applyNumberFormat="1" applyFont="1" applyBorder="1" applyAlignment="1">
      <alignment horizontal="right" vertical="center"/>
    </xf>
    <xf numFmtId="3" fontId="17" fillId="0" borderId="38" xfId="0" applyNumberFormat="1" applyFont="1" applyBorder="1" applyAlignment="1">
      <alignment horizontal="right" vertical="center"/>
    </xf>
    <xf numFmtId="3" fontId="17" fillId="0" borderId="39" xfId="0" applyNumberFormat="1" applyFont="1" applyBorder="1" applyAlignment="1">
      <alignment horizontal="right" vertical="center"/>
    </xf>
    <xf numFmtId="3" fontId="17" fillId="0" borderId="40" xfId="0" applyNumberFormat="1" applyFont="1" applyBorder="1" applyAlignment="1">
      <alignment horizontal="right" vertical="center"/>
    </xf>
    <xf numFmtId="0" fontId="14" fillId="37" borderId="21" xfId="0" applyFont="1" applyFill="1" applyBorder="1" applyAlignment="1">
      <alignment/>
    </xf>
    <xf numFmtId="0" fontId="15" fillId="37" borderId="63" xfId="0" applyFont="1" applyFill="1" applyBorder="1" applyAlignment="1">
      <alignment horizontal="center"/>
    </xf>
    <xf numFmtId="0" fontId="19" fillId="37" borderId="56" xfId="0" applyFont="1" applyFill="1" applyBorder="1" applyAlignment="1">
      <alignment horizontal="center"/>
    </xf>
    <xf numFmtId="0" fontId="19" fillId="37" borderId="14" xfId="0" applyFont="1" applyFill="1" applyBorder="1" applyAlignment="1">
      <alignment horizontal="center"/>
    </xf>
    <xf numFmtId="3" fontId="15" fillId="37" borderId="13" xfId="0" applyNumberFormat="1" applyFont="1" applyFill="1" applyBorder="1" applyAlignment="1">
      <alignment/>
    </xf>
    <xf numFmtId="3" fontId="10" fillId="34" borderId="10" xfId="0" applyNumberFormat="1" applyFont="1" applyFill="1" applyBorder="1" applyAlignment="1">
      <alignment/>
    </xf>
    <xf numFmtId="3" fontId="14" fillId="0" borderId="10" xfId="0" applyNumberFormat="1" applyFont="1" applyFill="1" applyBorder="1" applyAlignment="1">
      <alignment/>
    </xf>
    <xf numFmtId="3" fontId="14" fillId="0" borderId="26" xfId="0" applyNumberFormat="1" applyFont="1" applyFill="1" applyBorder="1" applyAlignment="1">
      <alignment/>
    </xf>
    <xf numFmtId="3" fontId="14" fillId="0" borderId="68" xfId="0" applyNumberFormat="1" applyFont="1" applyFill="1" applyBorder="1" applyAlignment="1">
      <alignment/>
    </xf>
    <xf numFmtId="3" fontId="10" fillId="34" borderId="12" xfId="0" applyNumberFormat="1" applyFont="1" applyFill="1" applyBorder="1" applyAlignment="1">
      <alignment/>
    </xf>
    <xf numFmtId="3" fontId="9" fillId="33" borderId="63" xfId="0" applyNumberFormat="1" applyFont="1" applyFill="1" applyBorder="1" applyAlignment="1">
      <alignment/>
    </xf>
    <xf numFmtId="3" fontId="9" fillId="33" borderId="35" xfId="0" applyNumberFormat="1" applyFont="1" applyFill="1" applyBorder="1" applyAlignment="1">
      <alignment/>
    </xf>
    <xf numFmtId="3" fontId="9" fillId="33" borderId="69" xfId="0" applyNumberFormat="1" applyFont="1" applyFill="1" applyBorder="1" applyAlignment="1">
      <alignment/>
    </xf>
    <xf numFmtId="3" fontId="14" fillId="0" borderId="70" xfId="0" applyNumberFormat="1" applyFont="1" applyFill="1" applyBorder="1" applyAlignment="1">
      <alignment/>
    </xf>
    <xf numFmtId="3" fontId="14" fillId="0" borderId="41" xfId="0" applyNumberFormat="1" applyFont="1" applyFill="1" applyBorder="1" applyAlignment="1">
      <alignment/>
    </xf>
    <xf numFmtId="3" fontId="14" fillId="0" borderId="71" xfId="0" applyNumberFormat="1" applyFont="1" applyFill="1" applyBorder="1" applyAlignment="1">
      <alignment/>
    </xf>
    <xf numFmtId="3" fontId="14" fillId="0" borderId="72" xfId="0" applyNumberFormat="1" applyFont="1" applyFill="1" applyBorder="1" applyAlignment="1">
      <alignment/>
    </xf>
    <xf numFmtId="3" fontId="14" fillId="0" borderId="69" xfId="0" applyNumberFormat="1" applyFont="1" applyFill="1" applyBorder="1" applyAlignment="1">
      <alignment/>
    </xf>
    <xf numFmtId="3" fontId="10" fillId="34" borderId="60" xfId="0" applyNumberFormat="1" applyFont="1" applyFill="1" applyBorder="1" applyAlignment="1">
      <alignment/>
    </xf>
    <xf numFmtId="0" fontId="1" fillId="0" borderId="17" xfId="0" applyFont="1" applyBorder="1" applyAlignment="1">
      <alignment horizontal="center" vertical="center"/>
    </xf>
    <xf numFmtId="0" fontId="1" fillId="0" borderId="49" xfId="0" applyFont="1" applyFill="1" applyBorder="1" applyAlignment="1">
      <alignment horizontal="center" vertical="center"/>
    </xf>
    <xf numFmtId="14" fontId="0" fillId="0" borderId="0" xfId="0" applyNumberFormat="1" applyFont="1" applyAlignment="1">
      <alignment/>
    </xf>
    <xf numFmtId="3" fontId="15" fillId="37" borderId="63" xfId="0" applyNumberFormat="1" applyFont="1" applyFill="1" applyBorder="1" applyAlignment="1">
      <alignment/>
    </xf>
    <xf numFmtId="186" fontId="0" fillId="0" borderId="0" xfId="0" applyNumberFormat="1" applyAlignment="1">
      <alignment/>
    </xf>
    <xf numFmtId="0" fontId="42" fillId="0" borderId="0" xfId="51" applyFont="1" applyFill="1" applyBorder="1">
      <alignment/>
      <protection/>
    </xf>
    <xf numFmtId="0" fontId="17" fillId="0" borderId="66" xfId="51" applyFont="1" applyFill="1" applyBorder="1" applyAlignment="1">
      <alignment horizontal="left"/>
      <protection/>
    </xf>
    <xf numFmtId="0" fontId="17" fillId="0" borderId="66" xfId="51" applyFont="1" applyFill="1" applyBorder="1">
      <alignment/>
      <protection/>
    </xf>
    <xf numFmtId="0" fontId="42" fillId="0" borderId="66" xfId="51" applyFont="1" applyBorder="1">
      <alignment/>
      <protection/>
    </xf>
    <xf numFmtId="0" fontId="31" fillId="0" borderId="0" xfId="0" applyFont="1" applyAlignment="1">
      <alignment/>
    </xf>
    <xf numFmtId="0" fontId="44" fillId="0" borderId="0" xfId="51" applyFont="1" applyFill="1" applyBorder="1">
      <alignment/>
      <protection/>
    </xf>
    <xf numFmtId="0" fontId="42" fillId="0" borderId="0" xfId="51" applyFont="1" applyFill="1" applyBorder="1" applyAlignment="1">
      <alignment horizontal="center"/>
      <protection/>
    </xf>
    <xf numFmtId="0" fontId="31" fillId="0" borderId="0" xfId="0" applyFont="1" applyFill="1" applyBorder="1" applyAlignment="1">
      <alignment/>
    </xf>
    <xf numFmtId="0" fontId="31" fillId="0" borderId="0" xfId="0" applyFont="1" applyFill="1" applyAlignment="1">
      <alignment/>
    </xf>
    <xf numFmtId="0" fontId="42" fillId="0" borderId="0" xfId="51" applyFont="1" applyFill="1">
      <alignment/>
      <protection/>
    </xf>
    <xf numFmtId="0" fontId="44" fillId="0" borderId="0" xfId="51" applyFont="1" applyFill="1">
      <alignment/>
      <protection/>
    </xf>
    <xf numFmtId="0" fontId="42" fillId="0" borderId="0" xfId="51" applyFont="1" applyFill="1" applyAlignment="1">
      <alignment horizontal="center"/>
      <protection/>
    </xf>
    <xf numFmtId="0" fontId="98" fillId="0" borderId="0" xfId="0" applyFont="1" applyFill="1" applyAlignment="1">
      <alignment/>
    </xf>
    <xf numFmtId="0" fontId="98" fillId="0" borderId="0" xfId="0" applyFont="1" applyAlignment="1">
      <alignment/>
    </xf>
    <xf numFmtId="0" fontId="99" fillId="0" borderId="0" xfId="0" applyFont="1" applyAlignment="1">
      <alignment/>
    </xf>
    <xf numFmtId="0" fontId="100" fillId="0" borderId="0" xfId="0" applyFont="1" applyAlignment="1">
      <alignment/>
    </xf>
    <xf numFmtId="186" fontId="0" fillId="0" borderId="27" xfId="0" applyNumberFormat="1" applyBorder="1" applyAlignment="1">
      <alignment/>
    </xf>
    <xf numFmtId="0" fontId="101" fillId="0" borderId="10" xfId="0" applyFont="1" applyFill="1" applyBorder="1" applyAlignment="1">
      <alignment vertical="center" wrapText="1"/>
    </xf>
    <xf numFmtId="0" fontId="101" fillId="0" borderId="10" xfId="0" applyFont="1" applyFill="1" applyBorder="1" applyAlignment="1">
      <alignment horizontal="center" vertical="center"/>
    </xf>
    <xf numFmtId="3" fontId="101" fillId="0" borderId="10" xfId="0" applyNumberFormat="1" applyFont="1" applyFill="1" applyBorder="1" applyAlignment="1">
      <alignment vertical="center"/>
    </xf>
    <xf numFmtId="3" fontId="101" fillId="0" borderId="10" xfId="0" applyNumberFormat="1" applyFont="1" applyFill="1" applyBorder="1" applyAlignment="1">
      <alignment horizontal="right" vertical="center"/>
    </xf>
    <xf numFmtId="0" fontId="101" fillId="0" borderId="12" xfId="0" applyFont="1" applyBorder="1" applyAlignment="1">
      <alignment vertical="center" wrapText="1"/>
    </xf>
    <xf numFmtId="0" fontId="101" fillId="0" borderId="12" xfId="0" applyFont="1" applyBorder="1" applyAlignment="1">
      <alignment horizontal="center" vertical="center"/>
    </xf>
    <xf numFmtId="3" fontId="101" fillId="0" borderId="12" xfId="0" applyNumberFormat="1" applyFont="1" applyBorder="1" applyAlignment="1">
      <alignment vertical="center"/>
    </xf>
    <xf numFmtId="3" fontId="101" fillId="0" borderId="12" xfId="0" applyNumberFormat="1" applyFont="1" applyBorder="1" applyAlignment="1">
      <alignment horizontal="center" vertical="center"/>
    </xf>
    <xf numFmtId="0" fontId="0" fillId="0" borderId="49" xfId="0" applyBorder="1" applyAlignment="1">
      <alignment horizontal="center" vertical="center" wrapText="1"/>
    </xf>
    <xf numFmtId="0" fontId="2" fillId="34" borderId="52"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8" borderId="0" xfId="0" applyFont="1" applyFill="1" applyBorder="1" applyAlignment="1">
      <alignment/>
    </xf>
    <xf numFmtId="3" fontId="2" fillId="38" borderId="0" xfId="0" applyNumberFormat="1" applyFont="1" applyFill="1" applyBorder="1" applyAlignment="1">
      <alignment/>
    </xf>
    <xf numFmtId="0" fontId="4" fillId="38" borderId="0" xfId="0" applyFont="1" applyFill="1" applyAlignment="1">
      <alignment/>
    </xf>
    <xf numFmtId="0" fontId="7" fillId="0" borderId="0" xfId="0" applyFont="1" applyAlignment="1">
      <alignment horizontal="center"/>
    </xf>
    <xf numFmtId="3" fontId="14" fillId="0" borderId="12" xfId="0" applyNumberFormat="1" applyFont="1" applyFill="1" applyBorder="1" applyAlignment="1">
      <alignment/>
    </xf>
    <xf numFmtId="3" fontId="14" fillId="0" borderId="60" xfId="0" applyNumberFormat="1" applyFont="1" applyFill="1" applyBorder="1" applyAlignment="1">
      <alignment/>
    </xf>
    <xf numFmtId="3" fontId="14" fillId="0" borderId="16" xfId="0" applyNumberFormat="1" applyFont="1" applyFill="1" applyBorder="1" applyAlignment="1">
      <alignment/>
    </xf>
    <xf numFmtId="0" fontId="0" fillId="12" borderId="13" xfId="0" applyFill="1" applyBorder="1" applyAlignment="1">
      <alignment/>
    </xf>
    <xf numFmtId="0" fontId="0" fillId="12" borderId="63" xfId="0" applyFill="1" applyBorder="1" applyAlignment="1">
      <alignment/>
    </xf>
    <xf numFmtId="0" fontId="72" fillId="38" borderId="13" xfId="0" applyFont="1" applyFill="1" applyBorder="1" applyAlignment="1">
      <alignment horizontal="center" vertical="center" wrapText="1"/>
    </xf>
    <xf numFmtId="0" fontId="72" fillId="4" borderId="21" xfId="0" applyFont="1" applyFill="1" applyBorder="1" applyAlignment="1">
      <alignment horizontal="center" vertical="center" wrapText="1"/>
    </xf>
    <xf numFmtId="0" fontId="72" fillId="39" borderId="21" xfId="0" applyFont="1" applyFill="1" applyBorder="1" applyAlignment="1">
      <alignment horizontal="center" vertical="center" wrapText="1"/>
    </xf>
    <xf numFmtId="0" fontId="72" fillId="4" borderId="13" xfId="0" applyFont="1" applyFill="1" applyBorder="1" applyAlignment="1">
      <alignment horizontal="center" vertical="center" wrapText="1"/>
    </xf>
    <xf numFmtId="0" fontId="72" fillId="3" borderId="21" xfId="0" applyFont="1" applyFill="1" applyBorder="1" applyAlignment="1">
      <alignment horizontal="center" vertical="center" wrapText="1"/>
    </xf>
    <xf numFmtId="0" fontId="72" fillId="2" borderId="13" xfId="0" applyFont="1" applyFill="1" applyBorder="1" applyAlignment="1">
      <alignment horizontal="center" vertical="center" wrapText="1"/>
    </xf>
    <xf numFmtId="0" fontId="4" fillId="37" borderId="0" xfId="0" applyFont="1" applyFill="1" applyAlignment="1">
      <alignment/>
    </xf>
    <xf numFmtId="0" fontId="17" fillId="0" borderId="0" xfId="0" applyFont="1" applyBorder="1" applyAlignment="1">
      <alignment/>
    </xf>
    <xf numFmtId="3" fontId="14" fillId="0" borderId="0" xfId="0" applyNumberFormat="1" applyFont="1" applyBorder="1" applyAlignment="1">
      <alignment/>
    </xf>
    <xf numFmtId="3" fontId="0" fillId="38" borderId="0" xfId="0" applyNumberFormat="1" applyFont="1" applyFill="1" applyAlignment="1">
      <alignment/>
    </xf>
    <xf numFmtId="49" fontId="2" fillId="34" borderId="27" xfId="0" applyNumberFormat="1" applyFont="1" applyFill="1" applyBorder="1" applyAlignment="1">
      <alignment horizontal="center" vertical="center" wrapText="1"/>
    </xf>
    <xf numFmtId="49" fontId="2" fillId="34" borderId="70" xfId="0" applyNumberFormat="1" applyFont="1" applyFill="1" applyBorder="1" applyAlignment="1">
      <alignment horizontal="center" vertical="center" wrapText="1"/>
    </xf>
    <xf numFmtId="3" fontId="20" fillId="40" borderId="16" xfId="0" applyNumberFormat="1" applyFont="1" applyFill="1" applyBorder="1" applyAlignment="1">
      <alignment horizontal="center" vertical="center" wrapText="1"/>
    </xf>
    <xf numFmtId="3" fontId="20" fillId="40" borderId="52" xfId="0" applyNumberFormat="1" applyFont="1" applyFill="1" applyBorder="1" applyAlignment="1">
      <alignment horizontal="center" vertical="center" wrapText="1"/>
    </xf>
    <xf numFmtId="3" fontId="11" fillId="34" borderId="52" xfId="0" applyNumberFormat="1" applyFont="1" applyFill="1" applyBorder="1" applyAlignment="1">
      <alignment horizontal="center" vertical="center" wrapText="1"/>
    </xf>
    <xf numFmtId="3" fontId="11" fillId="38" borderId="52" xfId="0" applyNumberFormat="1" applyFont="1" applyFill="1" applyBorder="1" applyAlignment="1">
      <alignment horizontal="center" vertical="center" wrapText="1"/>
    </xf>
    <xf numFmtId="3" fontId="11" fillId="34" borderId="13" xfId="0" applyNumberFormat="1" applyFont="1" applyFill="1" applyBorder="1" applyAlignment="1">
      <alignment horizontal="center" vertical="center" wrapText="1"/>
    </xf>
    <xf numFmtId="3" fontId="11" fillId="34" borderId="54" xfId="0" applyNumberFormat="1" applyFont="1" applyFill="1" applyBorder="1" applyAlignment="1">
      <alignment horizontal="center" vertical="center" wrapText="1"/>
    </xf>
    <xf numFmtId="3" fontId="11" fillId="34" borderId="72" xfId="0" applyNumberFormat="1" applyFont="1" applyFill="1" applyBorder="1" applyAlignment="1">
      <alignment horizontal="center" vertical="center" wrapText="1"/>
    </xf>
    <xf numFmtId="3" fontId="20" fillId="40" borderId="17" xfId="0" applyNumberFormat="1" applyFont="1" applyFill="1" applyBorder="1" applyAlignment="1">
      <alignment horizontal="center" vertical="center" wrapText="1"/>
    </xf>
    <xf numFmtId="3" fontId="11" fillId="34" borderId="17" xfId="0" applyNumberFormat="1" applyFont="1" applyFill="1" applyBorder="1" applyAlignment="1">
      <alignment horizontal="center" vertical="center" wrapText="1"/>
    </xf>
    <xf numFmtId="3" fontId="11" fillId="34" borderId="21" xfId="0" applyNumberFormat="1" applyFont="1" applyFill="1" applyBorder="1" applyAlignment="1">
      <alignment horizontal="center" vertical="center" wrapText="1"/>
    </xf>
    <xf numFmtId="3" fontId="11" fillId="34" borderId="0" xfId="0" applyNumberFormat="1" applyFont="1" applyFill="1" applyBorder="1" applyAlignment="1">
      <alignment horizontal="center" vertical="center" wrapText="1"/>
    </xf>
    <xf numFmtId="3" fontId="18" fillId="35" borderId="73" xfId="0" applyNumberFormat="1" applyFont="1" applyFill="1" applyBorder="1" applyAlignment="1">
      <alignment/>
    </xf>
    <xf numFmtId="0" fontId="11" fillId="33" borderId="10" xfId="0" applyFont="1" applyFill="1" applyBorder="1" applyAlignment="1">
      <alignment horizontal="center"/>
    </xf>
    <xf numFmtId="49" fontId="11" fillId="33" borderId="10" xfId="0" applyNumberFormat="1" applyFont="1" applyFill="1" applyBorder="1" applyAlignment="1">
      <alignment horizontal="center"/>
    </xf>
    <xf numFmtId="0" fontId="11" fillId="33" borderId="19" xfId="0" applyFont="1" applyFill="1" applyBorder="1" applyAlignment="1">
      <alignment horizontal="left"/>
    </xf>
    <xf numFmtId="3" fontId="11" fillId="33" borderId="13" xfId="0" applyNumberFormat="1" applyFont="1" applyFill="1" applyBorder="1" applyAlignment="1">
      <alignment/>
    </xf>
    <xf numFmtId="3" fontId="11" fillId="33" borderId="63" xfId="0" applyNumberFormat="1" applyFont="1" applyFill="1" applyBorder="1" applyAlignment="1">
      <alignment/>
    </xf>
    <xf numFmtId="3" fontId="14" fillId="0" borderId="21" xfId="0" applyNumberFormat="1" applyFont="1" applyFill="1" applyBorder="1" applyAlignment="1">
      <alignment/>
    </xf>
    <xf numFmtId="3" fontId="14" fillId="0" borderId="44" xfId="0" applyNumberFormat="1" applyFont="1" applyFill="1" applyBorder="1" applyAlignment="1">
      <alignment/>
    </xf>
    <xf numFmtId="3" fontId="14" fillId="0" borderId="17" xfId="0" applyNumberFormat="1" applyFont="1" applyFill="1" applyBorder="1" applyAlignment="1">
      <alignment/>
    </xf>
    <xf numFmtId="3" fontId="14" fillId="0" borderId="74" xfId="0" applyNumberFormat="1" applyFont="1" applyFill="1" applyBorder="1" applyAlignment="1">
      <alignment/>
    </xf>
    <xf numFmtId="3" fontId="14" fillId="0" borderId="65" xfId="0" applyNumberFormat="1" applyFont="1" applyFill="1" applyBorder="1" applyAlignment="1">
      <alignment/>
    </xf>
    <xf numFmtId="0" fontId="17" fillId="0" borderId="28" xfId="0" applyFont="1" applyBorder="1" applyAlignment="1">
      <alignment wrapText="1"/>
    </xf>
    <xf numFmtId="3" fontId="14" fillId="0" borderId="57" xfId="0" applyNumberFormat="1" applyFont="1" applyFill="1" applyBorder="1" applyAlignment="1">
      <alignment/>
    </xf>
    <xf numFmtId="3" fontId="20" fillId="41" borderId="13" xfId="0" applyNumberFormat="1" applyFont="1" applyFill="1" applyBorder="1" applyAlignment="1">
      <alignment/>
    </xf>
    <xf numFmtId="0" fontId="14" fillId="41" borderId="13" xfId="0" applyFont="1" applyFill="1" applyBorder="1" applyAlignment="1">
      <alignment/>
    </xf>
    <xf numFmtId="3" fontId="15" fillId="41" borderId="13" xfId="0" applyNumberFormat="1" applyFont="1" applyFill="1" applyBorder="1" applyAlignment="1">
      <alignment/>
    </xf>
    <xf numFmtId="3" fontId="41" fillId="37" borderId="63" xfId="0" applyNumberFormat="1" applyFont="1" applyFill="1" applyBorder="1" applyAlignment="1">
      <alignment/>
    </xf>
    <xf numFmtId="3" fontId="41" fillId="37" borderId="63" xfId="0" applyNumberFormat="1" applyFont="1" applyFill="1" applyBorder="1" applyAlignment="1">
      <alignment horizontal="center"/>
    </xf>
    <xf numFmtId="0" fontId="72" fillId="42" borderId="21" xfId="0" applyFont="1" applyFill="1" applyBorder="1" applyAlignment="1">
      <alignment horizontal="center" vertical="center" wrapText="1"/>
    </xf>
    <xf numFmtId="0" fontId="72" fillId="42" borderId="22" xfId="0" applyFont="1" applyFill="1" applyBorder="1" applyAlignment="1">
      <alignment horizontal="center" vertical="center" wrapText="1"/>
    </xf>
    <xf numFmtId="0" fontId="72" fillId="42" borderId="50" xfId="0" applyFont="1" applyFill="1" applyBorder="1" applyAlignment="1">
      <alignment horizontal="center" vertical="center" wrapText="1"/>
    </xf>
    <xf numFmtId="0" fontId="72" fillId="43" borderId="50" xfId="0" applyFont="1" applyFill="1" applyBorder="1" applyAlignment="1">
      <alignment horizontal="center" vertical="center" wrapText="1"/>
    </xf>
    <xf numFmtId="0" fontId="72" fillId="13" borderId="50" xfId="0" applyFont="1" applyFill="1" applyBorder="1" applyAlignment="1">
      <alignment horizontal="center" vertical="center" wrapText="1"/>
    </xf>
    <xf numFmtId="0" fontId="72" fillId="13" borderId="21" xfId="0" applyFont="1" applyFill="1" applyBorder="1" applyAlignment="1">
      <alignment horizontal="center" vertical="center" wrapText="1"/>
    </xf>
    <xf numFmtId="0" fontId="72" fillId="43" borderId="21" xfId="0" applyFont="1" applyFill="1" applyBorder="1" applyAlignment="1">
      <alignment horizontal="center" vertical="center" wrapText="1"/>
    </xf>
    <xf numFmtId="0" fontId="72" fillId="38" borderId="63" xfId="0" applyFont="1" applyFill="1" applyBorder="1" applyAlignment="1">
      <alignment horizontal="center" vertical="center" wrapText="1"/>
    </xf>
    <xf numFmtId="0" fontId="72" fillId="3" borderId="63"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51" fillId="13" borderId="21" xfId="0" applyFont="1" applyFill="1" applyBorder="1" applyAlignment="1">
      <alignment horizontal="center" vertical="center" wrapText="1"/>
    </xf>
    <xf numFmtId="0" fontId="73" fillId="37" borderId="13" xfId="0" applyFont="1" applyFill="1" applyBorder="1" applyAlignment="1">
      <alignment horizontal="center" vertical="center" wrapText="1"/>
    </xf>
    <xf numFmtId="0" fontId="73" fillId="37" borderId="14" xfId="0" applyFont="1" applyFill="1" applyBorder="1" applyAlignment="1">
      <alignment horizontal="center" vertical="center" wrapText="1"/>
    </xf>
    <xf numFmtId="0" fontId="73" fillId="37" borderId="63" xfId="0" applyFont="1" applyFill="1" applyBorder="1" applyAlignment="1">
      <alignment horizontal="center" vertical="center" wrapText="1"/>
    </xf>
    <xf numFmtId="0" fontId="73" fillId="37" borderId="56" xfId="0" applyFont="1" applyFill="1" applyBorder="1" applyAlignment="1">
      <alignment horizontal="center" vertical="center" wrapText="1"/>
    </xf>
    <xf numFmtId="0" fontId="73" fillId="37" borderId="51" xfId="0" applyFont="1" applyFill="1" applyBorder="1" applyAlignment="1">
      <alignment horizontal="center" vertical="center" wrapText="1"/>
    </xf>
    <xf numFmtId="0" fontId="73" fillId="37" borderId="50" xfId="0" applyFont="1" applyFill="1" applyBorder="1" applyAlignment="1">
      <alignment horizontal="center" vertical="center" wrapText="1"/>
    </xf>
    <xf numFmtId="3" fontId="72" fillId="0" borderId="10" xfId="0" applyNumberFormat="1" applyFont="1" applyBorder="1" applyAlignment="1">
      <alignment vertical="center" wrapText="1"/>
    </xf>
    <xf numFmtId="3" fontId="74" fillId="0" borderId="11" xfId="0" applyNumberFormat="1" applyFont="1" applyBorder="1" applyAlignment="1">
      <alignment horizontal="center" vertical="center"/>
    </xf>
    <xf numFmtId="3" fontId="72" fillId="44" borderId="26" xfId="0" applyNumberFormat="1" applyFont="1" applyFill="1" applyBorder="1" applyAlignment="1">
      <alignment horizontal="center" vertical="center"/>
    </xf>
    <xf numFmtId="3" fontId="72" fillId="44" borderId="68" xfId="0" applyNumberFormat="1" applyFont="1" applyFill="1" applyBorder="1" applyAlignment="1">
      <alignment horizontal="center" vertical="center"/>
    </xf>
    <xf numFmtId="3" fontId="72" fillId="39" borderId="10" xfId="0" applyNumberFormat="1" applyFont="1" applyFill="1" applyBorder="1" applyAlignment="1">
      <alignment horizontal="center" vertical="center"/>
    </xf>
    <xf numFmtId="0" fontId="102" fillId="0" borderId="52" xfId="0" applyFont="1" applyBorder="1" applyAlignment="1">
      <alignment vertical="center" wrapText="1"/>
    </xf>
    <xf numFmtId="3" fontId="103" fillId="3" borderId="16" xfId="0" applyNumberFormat="1" applyFont="1" applyFill="1" applyBorder="1" applyAlignment="1">
      <alignment vertical="center" wrapText="1"/>
    </xf>
    <xf numFmtId="0" fontId="7" fillId="0" borderId="0" xfId="0" applyFont="1" applyAlignment="1">
      <alignment/>
    </xf>
    <xf numFmtId="0" fontId="0" fillId="12" borderId="14" xfId="0" applyFill="1" applyBorder="1" applyAlignment="1">
      <alignment/>
    </xf>
    <xf numFmtId="3" fontId="74" fillId="0" borderId="63" xfId="0" applyNumberFormat="1" applyFont="1" applyBorder="1" applyAlignment="1">
      <alignment horizontal="right" vertical="center"/>
    </xf>
    <xf numFmtId="3" fontId="72" fillId="0" borderId="63" xfId="0" applyNumberFormat="1" applyFont="1" applyBorder="1" applyAlignment="1">
      <alignment horizontal="right" vertical="center"/>
    </xf>
    <xf numFmtId="3" fontId="77" fillId="37" borderId="13" xfId="0" applyNumberFormat="1" applyFont="1" applyFill="1" applyBorder="1" applyAlignment="1">
      <alignment horizontal="center" vertical="center" wrapText="1"/>
    </xf>
    <xf numFmtId="3" fontId="77" fillId="37" borderId="51" xfId="0" applyNumberFormat="1" applyFont="1" applyFill="1" applyBorder="1" applyAlignment="1">
      <alignment horizontal="center" vertical="center" wrapText="1"/>
    </xf>
    <xf numFmtId="3" fontId="72" fillId="37" borderId="13" xfId="0" applyNumberFormat="1" applyFont="1" applyFill="1" applyBorder="1" applyAlignment="1">
      <alignment horizontal="center" vertical="center" wrapText="1"/>
    </xf>
    <xf numFmtId="0" fontId="77" fillId="37" borderId="14" xfId="0" applyFont="1" applyFill="1" applyBorder="1" applyAlignment="1">
      <alignment horizontal="center" vertical="center" wrapText="1"/>
    </xf>
    <xf numFmtId="0" fontId="77" fillId="37" borderId="63" xfId="0" applyFont="1" applyFill="1" applyBorder="1" applyAlignment="1">
      <alignment horizontal="center" vertical="center" wrapText="1"/>
    </xf>
    <xf numFmtId="3" fontId="73" fillId="37" borderId="13" xfId="0" applyNumberFormat="1" applyFont="1" applyFill="1" applyBorder="1" applyAlignment="1">
      <alignment horizontal="center" vertical="center" wrapText="1"/>
    </xf>
    <xf numFmtId="3" fontId="77" fillId="37" borderId="21" xfId="0" applyNumberFormat="1" applyFont="1" applyFill="1" applyBorder="1" applyAlignment="1">
      <alignment horizontal="center" vertical="center" wrapText="1"/>
    </xf>
    <xf numFmtId="3" fontId="74" fillId="0" borderId="11" xfId="0" applyNumberFormat="1" applyFont="1" applyBorder="1" applyAlignment="1">
      <alignment horizontal="right" vertical="center"/>
    </xf>
    <xf numFmtId="3" fontId="74" fillId="0" borderId="25" xfId="0" applyNumberFormat="1" applyFont="1" applyBorder="1" applyAlignment="1">
      <alignment horizontal="right" vertical="center"/>
    </xf>
    <xf numFmtId="0" fontId="73" fillId="0" borderId="13" xfId="0" applyFont="1" applyBorder="1" applyAlignment="1">
      <alignment horizontal="left" vertical="center" wrapText="1"/>
    </xf>
    <xf numFmtId="3" fontId="74" fillId="25" borderId="11" xfId="0" applyNumberFormat="1" applyFont="1" applyFill="1" applyBorder="1" applyAlignment="1">
      <alignment horizontal="right" vertical="center"/>
    </xf>
    <xf numFmtId="3" fontId="74" fillId="25" borderId="74" xfId="0" applyNumberFormat="1" applyFont="1" applyFill="1" applyBorder="1" applyAlignment="1">
      <alignment horizontal="right" vertical="center"/>
    </xf>
    <xf numFmtId="3" fontId="74" fillId="25" borderId="14" xfId="0" applyNumberFormat="1" applyFont="1" applyFill="1" applyBorder="1" applyAlignment="1">
      <alignment horizontal="right" vertical="center"/>
    </xf>
    <xf numFmtId="0" fontId="17" fillId="37" borderId="34" xfId="0" applyFont="1" applyFill="1" applyBorder="1" applyAlignment="1">
      <alignment vertical="center" wrapText="1"/>
    </xf>
    <xf numFmtId="3" fontId="17" fillId="37" borderId="38" xfId="0" applyNumberFormat="1" applyFont="1" applyFill="1" applyBorder="1" applyAlignment="1">
      <alignment horizontal="right" vertical="center"/>
    </xf>
    <xf numFmtId="3" fontId="17" fillId="37" borderId="39" xfId="0" applyNumberFormat="1" applyFont="1" applyFill="1" applyBorder="1" applyAlignment="1">
      <alignment horizontal="right" vertical="center"/>
    </xf>
    <xf numFmtId="3" fontId="17" fillId="37" borderId="40" xfId="0" applyNumberFormat="1" applyFont="1" applyFill="1" applyBorder="1" applyAlignment="1">
      <alignment horizontal="right" vertical="center"/>
    </xf>
    <xf numFmtId="0" fontId="17" fillId="37" borderId="19" xfId="0" applyFont="1" applyFill="1" applyBorder="1" applyAlignment="1">
      <alignment vertical="center" wrapText="1"/>
    </xf>
    <xf numFmtId="3" fontId="17" fillId="37" borderId="26" xfId="0" applyNumberFormat="1" applyFont="1" applyFill="1" applyBorder="1" applyAlignment="1">
      <alignment vertical="center"/>
    </xf>
    <xf numFmtId="3" fontId="17" fillId="37" borderId="24" xfId="0" applyNumberFormat="1" applyFont="1" applyFill="1" applyBorder="1" applyAlignment="1">
      <alignment vertical="center"/>
    </xf>
    <xf numFmtId="3" fontId="17" fillId="37" borderId="25" xfId="0" applyNumberFormat="1" applyFont="1" applyFill="1" applyBorder="1" applyAlignment="1">
      <alignment vertical="center"/>
    </xf>
    <xf numFmtId="3" fontId="17" fillId="37" borderId="29" xfId="0" applyNumberFormat="1" applyFont="1" applyFill="1" applyBorder="1" applyAlignment="1">
      <alignment vertical="center"/>
    </xf>
    <xf numFmtId="3" fontId="17" fillId="37" borderId="27" xfId="0" applyNumberFormat="1" applyFont="1" applyFill="1" applyBorder="1" applyAlignment="1">
      <alignment vertical="center"/>
    </xf>
    <xf numFmtId="3" fontId="17" fillId="37" borderId="28" xfId="0" applyNumberFormat="1" applyFont="1" applyFill="1" applyBorder="1" applyAlignment="1">
      <alignment vertical="center"/>
    </xf>
    <xf numFmtId="0" fontId="17" fillId="37" borderId="20" xfId="0" applyFont="1" applyFill="1" applyBorder="1" applyAlignment="1">
      <alignment vertical="center" wrapText="1"/>
    </xf>
    <xf numFmtId="3" fontId="17" fillId="37" borderId="30" xfId="0" applyNumberFormat="1" applyFont="1" applyFill="1" applyBorder="1" applyAlignment="1">
      <alignment vertical="center"/>
    </xf>
    <xf numFmtId="3" fontId="17" fillId="37" borderId="32" xfId="0" applyNumberFormat="1" applyFont="1" applyFill="1" applyBorder="1" applyAlignment="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Fill="1" applyBorder="1" applyAlignment="1">
      <alignment vertical="center"/>
    </xf>
    <xf numFmtId="3" fontId="1" fillId="0" borderId="13" xfId="0" applyNumberFormat="1" applyFont="1" applyFill="1" applyBorder="1" applyAlignment="1">
      <alignment horizontal="center" vertical="center"/>
    </xf>
    <xf numFmtId="0" fontId="1" fillId="0" borderId="13" xfId="0" applyFont="1" applyFill="1" applyBorder="1" applyAlignment="1">
      <alignment horizontal="left" vertical="center" wrapText="1"/>
    </xf>
    <xf numFmtId="3" fontId="1" fillId="33" borderId="13" xfId="0" applyNumberFormat="1" applyFont="1" applyFill="1" applyBorder="1" applyAlignment="1">
      <alignment horizontal="center" vertical="center"/>
    </xf>
    <xf numFmtId="0" fontId="30" fillId="36" borderId="13" xfId="0" applyFont="1" applyFill="1" applyBorder="1" applyAlignment="1">
      <alignment horizontal="center" vertical="center"/>
    </xf>
    <xf numFmtId="0" fontId="12" fillId="36" borderId="14" xfId="0" applyFont="1" applyFill="1" applyBorder="1" applyAlignment="1">
      <alignment horizontal="center" vertical="center"/>
    </xf>
    <xf numFmtId="0" fontId="12" fillId="36" borderId="13" xfId="0" applyFont="1" applyFill="1" applyBorder="1" applyAlignment="1">
      <alignment horizontal="center" vertical="center"/>
    </xf>
    <xf numFmtId="3" fontId="12" fillId="36" borderId="13" xfId="0" applyNumberFormat="1" applyFont="1" applyFill="1" applyBorder="1" applyAlignment="1">
      <alignment horizontal="center" vertical="center"/>
    </xf>
    <xf numFmtId="0" fontId="48" fillId="45" borderId="17" xfId="0" applyFont="1" applyFill="1" applyBorder="1" applyAlignment="1">
      <alignment horizontal="left"/>
    </xf>
    <xf numFmtId="0" fontId="48" fillId="45" borderId="0" xfId="0" applyFont="1" applyFill="1" applyBorder="1" applyAlignment="1">
      <alignment horizontal="left"/>
    </xf>
    <xf numFmtId="0" fontId="48" fillId="45" borderId="18" xfId="0" applyFont="1" applyFill="1" applyBorder="1" applyAlignment="1">
      <alignment horizontal="left"/>
    </xf>
    <xf numFmtId="0" fontId="7" fillId="0" borderId="0" xfId="0" applyFont="1" applyAlignment="1">
      <alignment horizontal="center" vertical="center" wrapText="1"/>
    </xf>
    <xf numFmtId="0" fontId="0" fillId="0" borderId="0" xfId="0" applyAlignment="1">
      <alignment horizontal="center" vertical="center" wrapText="1"/>
    </xf>
    <xf numFmtId="182" fontId="11" fillId="0" borderId="46" xfId="58" applyNumberFormat="1" applyFont="1" applyBorder="1" applyAlignment="1" applyProtection="1">
      <alignment horizontal="right" vertical="center" wrapText="1"/>
      <protection/>
    </xf>
    <xf numFmtId="0" fontId="0" fillId="0" borderId="46" xfId="0" applyBorder="1" applyAlignment="1">
      <alignment horizontal="right" vertical="center" wrapText="1"/>
    </xf>
    <xf numFmtId="0" fontId="11" fillId="34" borderId="2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11" fillId="34" borderId="6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14" xfId="0" applyBorder="1" applyAlignment="1">
      <alignment horizontal="center" vertical="center" wrapText="1"/>
    </xf>
    <xf numFmtId="0" fontId="17" fillId="0" borderId="16" xfId="0" applyFont="1" applyBorder="1" applyAlignment="1">
      <alignment vertical="center" wrapText="1"/>
    </xf>
    <xf numFmtId="49" fontId="11" fillId="34" borderId="22" xfId="0" applyNumberFormat="1"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18" fillId="35" borderId="63" xfId="0" applyFont="1" applyFill="1" applyBorder="1" applyAlignment="1">
      <alignment horizontal="center" wrapText="1"/>
    </xf>
    <xf numFmtId="0" fontId="18" fillId="35" borderId="56" xfId="0" applyFont="1" applyFill="1" applyBorder="1" applyAlignment="1">
      <alignment horizontal="center" wrapText="1"/>
    </xf>
    <xf numFmtId="0" fontId="18" fillId="35" borderId="14" xfId="0" applyFont="1" applyFill="1" applyBorder="1" applyAlignment="1">
      <alignment horizontal="center" wrapText="1"/>
    </xf>
    <xf numFmtId="0" fontId="15" fillId="41" borderId="63" xfId="0" applyFont="1" applyFill="1" applyBorder="1" applyAlignment="1">
      <alignment horizontal="right"/>
    </xf>
    <xf numFmtId="0" fontId="19" fillId="41" borderId="56" xfId="0" applyFont="1" applyFill="1" applyBorder="1" applyAlignment="1">
      <alignment horizontal="right"/>
    </xf>
    <xf numFmtId="0" fontId="19" fillId="41" borderId="14" xfId="0" applyFont="1" applyFill="1" applyBorder="1" applyAlignment="1">
      <alignment horizontal="right"/>
    </xf>
    <xf numFmtId="0" fontId="20" fillId="0" borderId="21"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7" fillId="0" borderId="49" xfId="0" applyFont="1" applyFill="1" applyBorder="1" applyAlignment="1">
      <alignment horizontal="center" vertical="center"/>
    </xf>
    <xf numFmtId="0" fontId="17" fillId="0" borderId="16" xfId="0" applyFont="1" applyFill="1" applyBorder="1" applyAlignment="1">
      <alignment horizontal="center" vertical="center"/>
    </xf>
    <xf numFmtId="0" fontId="16" fillId="0" borderId="63" xfId="0" applyFont="1" applyFill="1" applyBorder="1" applyAlignment="1">
      <alignment horizontal="center"/>
    </xf>
    <xf numFmtId="0" fontId="17" fillId="0" borderId="56" xfId="0" applyFont="1" applyBorder="1" applyAlignment="1">
      <alignment horizontal="center"/>
    </xf>
    <xf numFmtId="0" fontId="17" fillId="0" borderId="14" xfId="0" applyFont="1" applyBorder="1" applyAlignment="1">
      <alignment horizontal="center"/>
    </xf>
    <xf numFmtId="3" fontId="4" fillId="5" borderId="50" xfId="0" applyNumberFormat="1" applyFont="1" applyFill="1" applyBorder="1" applyAlignment="1">
      <alignment horizontal="center" vertical="center"/>
    </xf>
    <xf numFmtId="3" fontId="4" fillId="5" borderId="51" xfId="0" applyNumberFormat="1" applyFont="1" applyFill="1" applyBorder="1" applyAlignment="1">
      <alignment horizontal="center" vertical="center"/>
    </xf>
    <xf numFmtId="3" fontId="4" fillId="5" borderId="22" xfId="0" applyNumberFormat="1" applyFont="1" applyFill="1" applyBorder="1" applyAlignment="1">
      <alignment horizontal="center" vertical="center"/>
    </xf>
    <xf numFmtId="3" fontId="4" fillId="5" borderId="52" xfId="0" applyNumberFormat="1" applyFont="1" applyFill="1" applyBorder="1" applyAlignment="1">
      <alignment horizontal="center" vertical="center"/>
    </xf>
    <xf numFmtId="3" fontId="4" fillId="5" borderId="46" xfId="0" applyNumberFormat="1" applyFont="1" applyFill="1" applyBorder="1" applyAlignment="1">
      <alignment horizontal="center" vertical="center"/>
    </xf>
    <xf numFmtId="3" fontId="4" fillId="5" borderId="23" xfId="0" applyNumberFormat="1" applyFont="1" applyFill="1" applyBorder="1" applyAlignment="1">
      <alignment horizontal="center" vertical="center"/>
    </xf>
    <xf numFmtId="3" fontId="104" fillId="0" borderId="46" xfId="0" applyNumberFormat="1" applyFont="1" applyBorder="1" applyAlignment="1">
      <alignment horizontal="center"/>
    </xf>
    <xf numFmtId="0" fontId="2" fillId="34" borderId="27" xfId="0" applyFont="1" applyFill="1" applyBorder="1" applyAlignment="1">
      <alignment horizontal="center" vertical="center" wrapText="1"/>
    </xf>
    <xf numFmtId="0" fontId="0" fillId="0" borderId="70" xfId="0" applyFont="1" applyBorder="1" applyAlignment="1">
      <alignment horizontal="center"/>
    </xf>
    <xf numFmtId="0" fontId="0" fillId="0" borderId="67" xfId="0" applyFont="1" applyBorder="1" applyAlignment="1">
      <alignment horizontal="center"/>
    </xf>
    <xf numFmtId="0" fontId="0" fillId="0" borderId="75" xfId="0" applyFont="1" applyBorder="1" applyAlignment="1">
      <alignment horizontal="center"/>
    </xf>
    <xf numFmtId="3" fontId="13" fillId="4" borderId="27" xfId="0" applyNumberFormat="1" applyFont="1" applyFill="1" applyBorder="1" applyAlignment="1">
      <alignment horizontal="center"/>
    </xf>
    <xf numFmtId="3" fontId="13" fillId="4" borderId="70" xfId="0" applyNumberFormat="1" applyFont="1" applyFill="1" applyBorder="1" applyAlignment="1">
      <alignment horizontal="center"/>
    </xf>
    <xf numFmtId="0" fontId="50" fillId="0" borderId="57" xfId="0" applyFont="1" applyBorder="1" applyAlignment="1">
      <alignment horizontal="center"/>
    </xf>
    <xf numFmtId="0" fontId="50" fillId="0" borderId="76" xfId="0" applyFont="1" applyBorder="1" applyAlignment="1">
      <alignment horizontal="center"/>
    </xf>
    <xf numFmtId="0" fontId="50" fillId="0" borderId="77" xfId="0" applyFont="1" applyBorder="1" applyAlignment="1">
      <alignment horizontal="center"/>
    </xf>
    <xf numFmtId="0" fontId="49" fillId="0" borderId="53" xfId="0" applyFont="1" applyBorder="1" applyAlignment="1">
      <alignment horizontal="center"/>
    </xf>
    <xf numFmtId="0" fontId="49" fillId="0" borderId="67" xfId="0" applyFont="1" applyBorder="1" applyAlignment="1">
      <alignment horizontal="center"/>
    </xf>
    <xf numFmtId="0" fontId="49" fillId="0" borderId="20" xfId="0" applyFont="1" applyBorder="1" applyAlignment="1">
      <alignment horizontal="center"/>
    </xf>
    <xf numFmtId="0" fontId="49" fillId="0" borderId="53" xfId="0" applyFont="1" applyBorder="1" applyAlignment="1">
      <alignment horizontal="left"/>
    </xf>
    <xf numFmtId="0" fontId="49" fillId="0" borderId="67" xfId="0" applyFont="1" applyBorder="1" applyAlignment="1">
      <alignment horizontal="left"/>
    </xf>
    <xf numFmtId="0" fontId="49" fillId="0" borderId="20" xfId="0" applyFont="1" applyBorder="1" applyAlignment="1">
      <alignment horizontal="left"/>
    </xf>
    <xf numFmtId="0" fontId="48" fillId="45" borderId="63" xfId="0" applyFont="1" applyFill="1" applyBorder="1" applyAlignment="1">
      <alignment horizontal="left"/>
    </xf>
    <xf numFmtId="0" fontId="48" fillId="45" borderId="56" xfId="0" applyFont="1" applyFill="1" applyBorder="1" applyAlignment="1">
      <alignment horizontal="left"/>
    </xf>
    <xf numFmtId="0" fontId="48" fillId="45" borderId="51" xfId="0" applyFont="1" applyFill="1" applyBorder="1" applyAlignment="1">
      <alignment horizontal="left"/>
    </xf>
    <xf numFmtId="0" fontId="48" fillId="45" borderId="22" xfId="0" applyFont="1" applyFill="1" applyBorder="1" applyAlignment="1">
      <alignment horizontal="left"/>
    </xf>
    <xf numFmtId="0" fontId="48" fillId="45" borderId="14" xfId="0" applyFont="1" applyFill="1" applyBorder="1" applyAlignment="1">
      <alignment horizontal="left"/>
    </xf>
    <xf numFmtId="0" fontId="72" fillId="0" borderId="21" xfId="0" applyFont="1" applyBorder="1" applyAlignment="1">
      <alignment vertical="center" wrapText="1"/>
    </xf>
    <xf numFmtId="0" fontId="72" fillId="0" borderId="16" xfId="0" applyFont="1" applyBorder="1" applyAlignment="1">
      <alignment vertical="center" wrapText="1"/>
    </xf>
    <xf numFmtId="0" fontId="73" fillId="0" borderId="21"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8" xfId="0" applyFont="1" applyBorder="1" applyAlignment="1">
      <alignment horizontal="center" vertical="center"/>
    </xf>
    <xf numFmtId="0" fontId="73" fillId="0" borderId="23" xfId="0" applyFont="1" applyBorder="1" applyAlignment="1">
      <alignment horizontal="center" vertical="center"/>
    </xf>
    <xf numFmtId="0" fontId="105" fillId="7" borderId="56" xfId="0" applyFont="1" applyFill="1" applyBorder="1" applyAlignment="1">
      <alignment horizontal="center"/>
    </xf>
    <xf numFmtId="0" fontId="105" fillId="7" borderId="14" xfId="0" applyFont="1" applyFill="1" applyBorder="1" applyAlignment="1">
      <alignment horizontal="center"/>
    </xf>
    <xf numFmtId="14" fontId="7" fillId="0" borderId="46" xfId="0" applyNumberFormat="1" applyFont="1" applyBorder="1" applyAlignment="1">
      <alignment horizontal="center"/>
    </xf>
    <xf numFmtId="0" fontId="106" fillId="12" borderId="63" xfId="0" applyFont="1" applyFill="1" applyBorder="1" applyAlignment="1">
      <alignment horizontal="center" wrapText="1"/>
    </xf>
    <xf numFmtId="0" fontId="106" fillId="12" borderId="56" xfId="0" applyFont="1" applyFill="1" applyBorder="1" applyAlignment="1">
      <alignment horizontal="center" wrapText="1"/>
    </xf>
    <xf numFmtId="0" fontId="106" fillId="12" borderId="14" xfId="0" applyFont="1" applyFill="1" applyBorder="1" applyAlignment="1">
      <alignment horizontal="center" wrapText="1"/>
    </xf>
    <xf numFmtId="0" fontId="105" fillId="7" borderId="63" xfId="0" applyFont="1" applyFill="1" applyBorder="1" applyAlignment="1">
      <alignment horizontal="center" wrapText="1"/>
    </xf>
    <xf numFmtId="0" fontId="105" fillId="7" borderId="56" xfId="0" applyFont="1" applyFill="1" applyBorder="1" applyAlignment="1">
      <alignment horizontal="center" wrapText="1"/>
    </xf>
    <xf numFmtId="0" fontId="105" fillId="7" borderId="14" xfId="0" applyFont="1" applyFill="1" applyBorder="1" applyAlignment="1">
      <alignment horizontal="center" wrapText="1"/>
    </xf>
    <xf numFmtId="0" fontId="50" fillId="0" borderId="63" xfId="0" applyFont="1" applyBorder="1" applyAlignment="1">
      <alignment horizontal="left" vertical="center" wrapText="1"/>
    </xf>
    <xf numFmtId="0" fontId="50" fillId="0" borderId="56" xfId="0" applyFont="1" applyBorder="1" applyAlignment="1">
      <alignment horizontal="left" vertical="center" wrapText="1"/>
    </xf>
    <xf numFmtId="0" fontId="50" fillId="0" borderId="14" xfId="0" applyFont="1" applyBorder="1" applyAlignment="1">
      <alignment horizontal="left" vertical="center" wrapText="1"/>
    </xf>
    <xf numFmtId="0" fontId="49" fillId="0" borderId="53" xfId="0" applyFont="1" applyBorder="1" applyAlignment="1">
      <alignment horizontal="left" vertical="center"/>
    </xf>
    <xf numFmtId="0" fontId="49" fillId="0" borderId="67" xfId="0" applyFont="1" applyBorder="1" applyAlignment="1">
      <alignment horizontal="left" vertical="center"/>
    </xf>
    <xf numFmtId="0" fontId="49" fillId="0" borderId="20" xfId="0" applyFont="1" applyBorder="1" applyAlignment="1">
      <alignment horizontal="left" vertical="center"/>
    </xf>
    <xf numFmtId="0" fontId="23" fillId="0" borderId="35" xfId="0" applyFont="1" applyBorder="1" applyAlignment="1">
      <alignment vertical="center" wrapText="1"/>
    </xf>
    <xf numFmtId="0" fontId="23" fillId="0" borderId="36" xfId="0" applyFont="1" applyBorder="1" applyAlignment="1">
      <alignment vertical="center" wrapText="1"/>
    </xf>
    <xf numFmtId="0" fontId="26" fillId="0" borderId="36" xfId="0" applyFont="1" applyBorder="1" applyAlignment="1">
      <alignment vertical="center" wrapText="1"/>
    </xf>
    <xf numFmtId="0" fontId="26" fillId="0" borderId="78" xfId="0" applyFont="1" applyBorder="1" applyAlignment="1">
      <alignment vertical="center" wrapText="1"/>
    </xf>
    <xf numFmtId="0" fontId="20" fillId="0" borderId="21"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16" xfId="0" applyFont="1" applyBorder="1" applyAlignment="1">
      <alignment horizontal="center" vertical="center" wrapText="1"/>
    </xf>
    <xf numFmtId="3" fontId="17" fillId="0" borderId="53" xfId="0" applyNumberFormat="1" applyFont="1" applyBorder="1" applyAlignment="1">
      <alignment vertical="center" wrapText="1"/>
    </xf>
    <xf numFmtId="3" fontId="17" fillId="0" borderId="67" xfId="0" applyNumberFormat="1" applyFont="1" applyBorder="1" applyAlignment="1">
      <alignment vertical="center" wrapText="1"/>
    </xf>
    <xf numFmtId="3" fontId="17" fillId="0" borderId="20" xfId="0" applyNumberFormat="1" applyFont="1" applyBorder="1" applyAlignment="1">
      <alignment vertical="center" wrapText="1"/>
    </xf>
    <xf numFmtId="0" fontId="11" fillId="0" borderId="35" xfId="0" applyFont="1" applyBorder="1" applyAlignment="1">
      <alignment vertical="center" wrapText="1"/>
    </xf>
    <xf numFmtId="0" fontId="11" fillId="0" borderId="78" xfId="0" applyFont="1" applyBorder="1" applyAlignment="1">
      <alignment vertical="center" wrapText="1"/>
    </xf>
    <xf numFmtId="3" fontId="17" fillId="0" borderId="63" xfId="0" applyNumberFormat="1" applyFont="1" applyBorder="1" applyAlignment="1">
      <alignment vertical="center" wrapText="1"/>
    </xf>
    <xf numFmtId="3" fontId="17" fillId="0" borderId="56" xfId="0" applyNumberFormat="1" applyFont="1" applyBorder="1" applyAlignment="1">
      <alignment vertical="center" wrapText="1"/>
    </xf>
    <xf numFmtId="3" fontId="17" fillId="0" borderId="14" xfId="0" applyNumberFormat="1" applyFont="1" applyBorder="1" applyAlignment="1">
      <alignment vertical="center" wrapText="1"/>
    </xf>
    <xf numFmtId="0" fontId="23" fillId="0" borderId="41" xfId="0" applyFont="1" applyBorder="1" applyAlignment="1">
      <alignment vertical="center" wrapText="1"/>
    </xf>
    <xf numFmtId="0" fontId="23" fillId="0" borderId="42" xfId="0" applyFont="1" applyBorder="1" applyAlignment="1">
      <alignment vertical="center" wrapText="1"/>
    </xf>
    <xf numFmtId="0" fontId="26" fillId="0" borderId="42" xfId="0" applyFont="1" applyBorder="1" applyAlignment="1">
      <alignment vertical="center" wrapText="1"/>
    </xf>
    <xf numFmtId="0" fontId="26" fillId="0" borderId="43" xfId="0" applyFont="1" applyBorder="1" applyAlignment="1">
      <alignment vertical="center" wrapText="1"/>
    </xf>
    <xf numFmtId="3" fontId="17" fillId="0" borderId="53" xfId="0" applyNumberFormat="1" applyFont="1" applyBorder="1" applyAlignment="1">
      <alignment horizontal="left" vertical="center" wrapText="1"/>
    </xf>
    <xf numFmtId="3" fontId="17" fillId="0" borderId="67" xfId="0" applyNumberFormat="1" applyFont="1" applyBorder="1" applyAlignment="1">
      <alignment horizontal="left" vertical="center" wrapText="1"/>
    </xf>
    <xf numFmtId="3" fontId="17" fillId="0" borderId="20" xfId="0" applyNumberFormat="1" applyFont="1" applyBorder="1" applyAlignment="1">
      <alignment horizontal="left" vertical="center" wrapText="1"/>
    </xf>
    <xf numFmtId="0" fontId="23" fillId="0" borderId="63" xfId="0" applyFont="1" applyBorder="1" applyAlignment="1">
      <alignment horizontal="center" vertical="center" wrapText="1"/>
    </xf>
    <xf numFmtId="0" fontId="23" fillId="0" borderId="14" xfId="0" applyFont="1" applyBorder="1" applyAlignment="1">
      <alignment horizontal="center" vertical="center" wrapText="1"/>
    </xf>
    <xf numFmtId="3" fontId="11" fillId="0" borderId="46" xfId="0" applyNumberFormat="1" applyFont="1" applyBorder="1" applyAlignment="1">
      <alignment horizontal="right" vertical="center" wrapText="1"/>
    </xf>
    <xf numFmtId="3" fontId="0" fillId="0" borderId="46" xfId="0" applyNumberFormat="1" applyBorder="1" applyAlignment="1">
      <alignment horizontal="right" vertical="center" wrapText="1"/>
    </xf>
    <xf numFmtId="0" fontId="1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78" xfId="0" applyBorder="1" applyAlignment="1">
      <alignment horizontal="center" vertical="center" wrapText="1"/>
    </xf>
    <xf numFmtId="0" fontId="16" fillId="0" borderId="26" xfId="0" applyFont="1" applyBorder="1" applyAlignment="1">
      <alignment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3" fontId="17" fillId="0" borderId="74" xfId="0" applyNumberFormat="1" applyFont="1" applyBorder="1" applyAlignment="1">
      <alignment vertical="center" wrapText="1"/>
    </xf>
    <xf numFmtId="3" fontId="17" fillId="0" borderId="79" xfId="0" applyNumberFormat="1" applyFont="1" applyBorder="1" applyAlignment="1">
      <alignment vertical="center" wrapText="1"/>
    </xf>
    <xf numFmtId="3" fontId="17" fillId="0" borderId="19" xfId="0" applyNumberFormat="1" applyFont="1" applyBorder="1" applyAlignment="1">
      <alignment vertical="center" wrapText="1"/>
    </xf>
    <xf numFmtId="3" fontId="20" fillId="0" borderId="53" xfId="0" applyNumberFormat="1" applyFont="1" applyBorder="1" applyAlignment="1">
      <alignment vertical="center" wrapText="1"/>
    </xf>
    <xf numFmtId="3" fontId="20" fillId="0" borderId="67" xfId="0" applyNumberFormat="1" applyFont="1" applyBorder="1" applyAlignment="1">
      <alignment vertical="center" wrapText="1"/>
    </xf>
    <xf numFmtId="3" fontId="20" fillId="0" borderId="20" xfId="0" applyNumberFormat="1" applyFont="1" applyBorder="1" applyAlignment="1">
      <alignment vertical="center" wrapText="1"/>
    </xf>
    <xf numFmtId="0" fontId="11" fillId="0" borderId="52" xfId="0" applyFont="1" applyBorder="1" applyAlignment="1">
      <alignment horizontal="center" vertical="center" wrapText="1"/>
    </xf>
    <xf numFmtId="0" fontId="11" fillId="0" borderId="23" xfId="0" applyFont="1" applyBorder="1" applyAlignment="1">
      <alignment horizontal="center" vertical="center" wrapText="1"/>
    </xf>
    <xf numFmtId="3" fontId="11" fillId="0" borderId="52" xfId="0" applyNumberFormat="1" applyFont="1" applyBorder="1" applyAlignment="1">
      <alignment horizontal="center" vertical="center" wrapText="1"/>
    </xf>
    <xf numFmtId="3" fontId="11" fillId="0" borderId="46" xfId="0" applyNumberFormat="1" applyFont="1" applyBorder="1" applyAlignment="1">
      <alignment horizontal="center" vertical="center" wrapText="1"/>
    </xf>
    <xf numFmtId="3" fontId="11" fillId="0" borderId="23"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77" xfId="0" applyFont="1" applyBorder="1" applyAlignment="1">
      <alignment horizontal="center" vertical="center" wrapText="1"/>
    </xf>
    <xf numFmtId="3" fontId="11" fillId="0" borderId="74" xfId="0" applyNumberFormat="1" applyFont="1" applyBorder="1" applyAlignment="1">
      <alignment horizontal="center" vertical="center" wrapText="1"/>
    </xf>
    <xf numFmtId="3" fontId="11" fillId="0" borderId="80" xfId="0" applyNumberFormat="1" applyFont="1" applyBorder="1" applyAlignment="1">
      <alignment horizontal="center" vertical="center" wrapText="1"/>
    </xf>
    <xf numFmtId="3" fontId="11" fillId="0" borderId="81" xfId="0" applyNumberFormat="1" applyFont="1" applyBorder="1" applyAlignment="1">
      <alignment horizontal="center" vertical="center" wrapText="1"/>
    </xf>
    <xf numFmtId="3" fontId="11" fillId="0" borderId="47" xfId="0" applyNumberFormat="1" applyFont="1" applyBorder="1" applyAlignment="1">
      <alignment horizontal="center" vertical="center" wrapText="1"/>
    </xf>
    <xf numFmtId="0" fontId="16" fillId="0" borderId="63" xfId="0" applyFont="1" applyBorder="1" applyAlignment="1">
      <alignment horizontal="center" vertical="center" wrapText="1"/>
    </xf>
    <xf numFmtId="0" fontId="16" fillId="0" borderId="63" xfId="0" applyFont="1" applyBorder="1" applyAlignment="1">
      <alignment vertical="center" wrapText="1"/>
    </xf>
    <xf numFmtId="0" fontId="16" fillId="0" borderId="56" xfId="0" applyFont="1" applyBorder="1" applyAlignment="1">
      <alignment vertical="center" wrapText="1"/>
    </xf>
    <xf numFmtId="0" fontId="16" fillId="0" borderId="14" xfId="0" applyFont="1" applyBorder="1" applyAlignment="1">
      <alignment vertical="center" wrapText="1"/>
    </xf>
    <xf numFmtId="0" fontId="16" fillId="0" borderId="14"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14"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14" xfId="0" applyFont="1" applyBorder="1" applyAlignment="1">
      <alignment horizontal="center" vertical="center" wrapText="1"/>
    </xf>
    <xf numFmtId="3" fontId="11" fillId="0" borderId="63" xfId="0" applyNumberFormat="1" applyFont="1" applyBorder="1" applyAlignment="1">
      <alignment horizontal="center" vertical="center" wrapText="1"/>
    </xf>
    <xf numFmtId="3" fontId="11" fillId="0" borderId="56"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1" fillId="0" borderId="48" xfId="0" applyNumberFormat="1" applyFont="1" applyBorder="1" applyAlignment="1">
      <alignment horizontal="center" vertical="center" wrapText="1"/>
    </xf>
    <xf numFmtId="3" fontId="20" fillId="38" borderId="53" xfId="0" applyNumberFormat="1" applyFont="1" applyFill="1" applyBorder="1" applyAlignment="1">
      <alignment vertical="center" wrapText="1"/>
    </xf>
    <xf numFmtId="3" fontId="20" fillId="38" borderId="67" xfId="0" applyNumberFormat="1" applyFont="1" applyFill="1" applyBorder="1" applyAlignment="1">
      <alignment vertical="center" wrapText="1"/>
    </xf>
    <xf numFmtId="3" fontId="20" fillId="38" borderId="20" xfId="0" applyNumberFormat="1" applyFont="1" applyFill="1" applyBorder="1" applyAlignment="1">
      <alignment vertical="center" wrapText="1"/>
    </xf>
    <xf numFmtId="3" fontId="17" fillId="38" borderId="53" xfId="0" applyNumberFormat="1" applyFont="1" applyFill="1" applyBorder="1" applyAlignment="1">
      <alignment vertical="center" wrapText="1"/>
    </xf>
    <xf numFmtId="3" fontId="17" fillId="38" borderId="67" xfId="0" applyNumberFormat="1" applyFont="1" applyFill="1" applyBorder="1" applyAlignment="1">
      <alignment vertical="center" wrapText="1"/>
    </xf>
    <xf numFmtId="3" fontId="17" fillId="38" borderId="20" xfId="0" applyNumberFormat="1" applyFont="1" applyFill="1" applyBorder="1" applyAlignment="1">
      <alignment vertical="center" wrapText="1"/>
    </xf>
    <xf numFmtId="3" fontId="17" fillId="38" borderId="53" xfId="0" applyNumberFormat="1" applyFont="1" applyFill="1" applyBorder="1" applyAlignment="1">
      <alignment horizontal="left" vertical="center" wrapText="1"/>
    </xf>
    <xf numFmtId="3" fontId="17" fillId="38" borderId="67" xfId="0" applyNumberFormat="1" applyFont="1" applyFill="1" applyBorder="1" applyAlignment="1">
      <alignment horizontal="left" vertical="center" wrapText="1"/>
    </xf>
    <xf numFmtId="3" fontId="17" fillId="38" borderId="20" xfId="0" applyNumberFormat="1" applyFont="1" applyFill="1" applyBorder="1" applyAlignment="1">
      <alignment horizontal="left" vertical="center" wrapText="1"/>
    </xf>
    <xf numFmtId="0" fontId="9" fillId="34" borderId="21" xfId="0" applyFont="1" applyFill="1" applyBorder="1" applyAlignment="1">
      <alignment horizontal="center" vertical="center" wrapText="1"/>
    </xf>
    <xf numFmtId="0" fontId="14" fillId="0" borderId="16" xfId="0" applyFont="1" applyBorder="1" applyAlignment="1">
      <alignment vertical="center" wrapText="1"/>
    </xf>
    <xf numFmtId="0" fontId="2" fillId="0" borderId="0" xfId="0" applyFont="1" applyAlignment="1">
      <alignment horizontal="center" vertical="center" wrapText="1"/>
    </xf>
    <xf numFmtId="0" fontId="34" fillId="0" borderId="0" xfId="0" applyFont="1" applyAlignment="1">
      <alignment horizontal="center" vertical="center" wrapText="1"/>
    </xf>
    <xf numFmtId="182" fontId="2" fillId="0" borderId="46" xfId="58" applyNumberFormat="1" applyFont="1" applyBorder="1" applyAlignment="1" applyProtection="1">
      <alignment horizontal="right" vertical="center" wrapText="1"/>
      <protection/>
    </xf>
    <xf numFmtId="0" fontId="34" fillId="0" borderId="46" xfId="0" applyFont="1" applyBorder="1" applyAlignment="1">
      <alignment horizontal="righ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9" fillId="34" borderId="63" xfId="0" applyFont="1" applyFill="1" applyBorder="1" applyAlignment="1">
      <alignment horizontal="center" vertical="center" wrapText="1"/>
    </xf>
    <xf numFmtId="0" fontId="10" fillId="0" borderId="56"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0" xfId="0" applyFont="1" applyAlignment="1">
      <alignment horizontal="center" vertical="center"/>
    </xf>
    <xf numFmtId="0" fontId="27" fillId="0" borderId="0" xfId="0" applyFont="1" applyAlignment="1">
      <alignment horizontal="center" vertical="center"/>
    </xf>
    <xf numFmtId="0" fontId="1" fillId="0" borderId="74" xfId="0" applyFont="1" applyBorder="1" applyAlignment="1">
      <alignment vertical="center" wrapText="1"/>
    </xf>
    <xf numFmtId="0" fontId="0" fillId="0" borderId="79" xfId="0" applyBorder="1" applyAlignment="1">
      <alignment vertical="center" wrapText="1"/>
    </xf>
    <xf numFmtId="0" fontId="0" fillId="0" borderId="19" xfId="0" applyBorder="1" applyAlignment="1">
      <alignment vertical="center" wrapText="1"/>
    </xf>
    <xf numFmtId="0" fontId="0" fillId="0" borderId="74" xfId="0" applyFont="1" applyBorder="1" applyAlignment="1">
      <alignment vertical="center"/>
    </xf>
    <xf numFmtId="0" fontId="0" fillId="0" borderId="79" xfId="0" applyFont="1" applyBorder="1" applyAlignment="1">
      <alignment vertical="center"/>
    </xf>
    <xf numFmtId="0" fontId="0" fillId="0" borderId="19" xfId="0" applyFont="1" applyBorder="1" applyAlignment="1">
      <alignment vertical="center"/>
    </xf>
    <xf numFmtId="0" fontId="1" fillId="0" borderId="53" xfId="0" applyFont="1" applyBorder="1" applyAlignment="1">
      <alignment vertical="center" wrapText="1"/>
    </xf>
    <xf numFmtId="0" fontId="0" fillId="0" borderId="67" xfId="0" applyBorder="1" applyAlignment="1">
      <alignment vertical="center" wrapText="1"/>
    </xf>
    <xf numFmtId="0" fontId="0" fillId="0" borderId="20" xfId="0" applyBorder="1" applyAlignment="1">
      <alignment vertical="center" wrapText="1"/>
    </xf>
    <xf numFmtId="0" fontId="0" fillId="0" borderId="53" xfId="0" applyFont="1" applyBorder="1" applyAlignment="1">
      <alignment vertical="center"/>
    </xf>
    <xf numFmtId="0" fontId="0" fillId="0" borderId="67" xfId="0" applyFont="1" applyBorder="1" applyAlignment="1">
      <alignment vertical="center"/>
    </xf>
    <xf numFmtId="0" fontId="0" fillId="0" borderId="20" xfId="0" applyFont="1" applyBorder="1" applyAlignment="1">
      <alignment vertical="center"/>
    </xf>
    <xf numFmtId="0" fontId="1" fillId="0" borderId="53" xfId="0" applyFont="1" applyBorder="1" applyAlignment="1">
      <alignment vertical="center"/>
    </xf>
    <xf numFmtId="0" fontId="1" fillId="0" borderId="67" xfId="0" applyFont="1" applyBorder="1" applyAlignment="1">
      <alignment vertical="center"/>
    </xf>
    <xf numFmtId="0" fontId="1" fillId="0" borderId="20" xfId="0" applyFont="1" applyBorder="1" applyAlignment="1">
      <alignment vertical="center"/>
    </xf>
    <xf numFmtId="0" fontId="1" fillId="0" borderId="63" xfId="0" applyFont="1" applyBorder="1" applyAlignment="1">
      <alignment horizontal="center" vertical="center"/>
    </xf>
    <xf numFmtId="0" fontId="1" fillId="0" borderId="56" xfId="0" applyFont="1" applyBorder="1" applyAlignment="1">
      <alignment horizontal="center" vertical="center"/>
    </xf>
    <xf numFmtId="0" fontId="1"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53" xfId="0" applyFont="1" applyBorder="1" applyAlignment="1">
      <alignment horizontal="center" vertical="center"/>
    </xf>
    <xf numFmtId="0" fontId="1" fillId="0" borderId="20" xfId="0" applyFont="1" applyBorder="1" applyAlignment="1">
      <alignment horizontal="center" vertical="center"/>
    </xf>
    <xf numFmtId="0" fontId="1" fillId="0" borderId="76" xfId="0" applyFont="1" applyBorder="1" applyAlignment="1">
      <alignment horizontal="left" vertical="center"/>
    </xf>
    <xf numFmtId="0" fontId="1" fillId="0" borderId="77" xfId="0" applyFont="1" applyBorder="1" applyAlignment="1">
      <alignment horizontal="left" vertical="center"/>
    </xf>
    <xf numFmtId="0" fontId="0" fillId="0" borderId="57"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29" fillId="0" borderId="74" xfId="0" applyFont="1" applyBorder="1" applyAlignment="1">
      <alignment horizontal="center" vertical="center"/>
    </xf>
    <xf numFmtId="0" fontId="29" fillId="0" borderId="19" xfId="0" applyFont="1" applyBorder="1" applyAlignment="1">
      <alignment horizontal="center" vertical="center"/>
    </xf>
    <xf numFmtId="0" fontId="12" fillId="0" borderId="56"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67" xfId="0" applyFont="1" applyBorder="1" applyAlignment="1">
      <alignment horizontal="center" vertical="center"/>
    </xf>
    <xf numFmtId="0" fontId="0" fillId="0" borderId="20" xfId="0" applyFont="1" applyBorder="1" applyAlignment="1">
      <alignment horizontal="center" vertical="center"/>
    </xf>
    <xf numFmtId="0" fontId="29" fillId="0" borderId="50" xfId="0" applyFont="1" applyBorder="1" applyAlignment="1">
      <alignment horizontal="center" vertical="center" wrapText="1"/>
    </xf>
    <xf numFmtId="0" fontId="0" fillId="0" borderId="22" xfId="0" applyBorder="1" applyAlignment="1">
      <alignment horizontal="center" vertical="center" wrapText="1"/>
    </xf>
    <xf numFmtId="0" fontId="0" fillId="0" borderId="65" xfId="0" applyBorder="1" applyAlignment="1">
      <alignment horizontal="center" vertical="center" wrapText="1"/>
    </xf>
    <xf numFmtId="0" fontId="0" fillId="0" borderId="34" xfId="0" applyBorder="1" applyAlignment="1">
      <alignment horizontal="center" vertical="center" wrapText="1"/>
    </xf>
    <xf numFmtId="0" fontId="29" fillId="0" borderId="51" xfId="0" applyFont="1" applyBorder="1" applyAlignment="1">
      <alignment horizontal="center" vertical="center" wrapText="1"/>
    </xf>
    <xf numFmtId="0" fontId="0" fillId="0" borderId="66" xfId="0" applyBorder="1" applyAlignment="1">
      <alignment horizontal="center" vertical="center" wrapText="1"/>
    </xf>
    <xf numFmtId="0" fontId="29" fillId="0" borderId="21" xfId="0" applyFont="1" applyBorder="1" applyAlignment="1">
      <alignment horizontal="center" vertical="center" wrapText="1"/>
    </xf>
    <xf numFmtId="0" fontId="0" fillId="0" borderId="49" xfId="0" applyBorder="1" applyAlignment="1">
      <alignment horizontal="center" vertical="center" wrapText="1"/>
    </xf>
    <xf numFmtId="0" fontId="1" fillId="0" borderId="67" xfId="0" applyFont="1" applyBorder="1" applyAlignment="1">
      <alignment horizontal="left" vertical="center"/>
    </xf>
    <xf numFmtId="0" fontId="1" fillId="0" borderId="20" xfId="0" applyFont="1" applyBorder="1" applyAlignment="1">
      <alignment horizontal="left" vertical="center"/>
    </xf>
    <xf numFmtId="0" fontId="12" fillId="0" borderId="63" xfId="0" applyFont="1" applyFill="1" applyBorder="1" applyAlignment="1">
      <alignment horizontal="center" vertical="center"/>
    </xf>
    <xf numFmtId="0" fontId="12" fillId="0" borderId="56" xfId="0" applyFont="1" applyFill="1" applyBorder="1" applyAlignment="1">
      <alignment horizontal="center" vertical="center"/>
    </xf>
    <xf numFmtId="0" fontId="1" fillId="0" borderId="0" xfId="0" applyFont="1" applyAlignment="1">
      <alignment horizontal="left" wrapText="1"/>
    </xf>
    <xf numFmtId="0" fontId="1" fillId="36" borderId="21"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4" borderId="63" xfId="0" applyFont="1" applyFill="1" applyBorder="1" applyAlignment="1">
      <alignment horizontal="center" vertical="center"/>
    </xf>
    <xf numFmtId="0" fontId="1" fillId="34" borderId="14" xfId="0" applyFont="1" applyFill="1" applyBorder="1" applyAlignment="1">
      <alignment horizontal="center" vertical="center"/>
    </xf>
    <xf numFmtId="0" fontId="13" fillId="0" borderId="0" xfId="0" applyFont="1" applyAlignment="1">
      <alignment horizontal="center" vertical="center"/>
    </xf>
    <xf numFmtId="0" fontId="27" fillId="0" borderId="0" xfId="0" applyFont="1" applyAlignment="1">
      <alignment horizontal="center" vertical="center"/>
    </xf>
    <xf numFmtId="0" fontId="0" fillId="0" borderId="16" xfId="0" applyFont="1" applyBorder="1" applyAlignment="1">
      <alignment horizontal="center" vertical="center" wrapText="1"/>
    </xf>
    <xf numFmtId="0" fontId="1" fillId="36" borderId="50" xfId="0" applyFont="1" applyFill="1" applyBorder="1" applyAlignment="1">
      <alignment horizontal="center" vertical="center" wrapText="1"/>
    </xf>
    <xf numFmtId="0" fontId="0" fillId="0" borderId="22" xfId="0" applyFont="1" applyBorder="1" applyAlignment="1">
      <alignment horizontal="center" vertical="center" wrapText="1"/>
    </xf>
    <xf numFmtId="0" fontId="1" fillId="33" borderId="63" xfId="0" applyNumberFormat="1" applyFont="1" applyFill="1" applyBorder="1" applyAlignment="1">
      <alignment horizontal="center" vertical="center" wrapText="1"/>
    </xf>
    <xf numFmtId="0" fontId="1" fillId="33" borderId="56"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63" xfId="0" applyFont="1" applyFill="1" applyBorder="1" applyAlignment="1">
      <alignment horizontal="center" vertical="center"/>
    </xf>
    <xf numFmtId="0" fontId="1" fillId="33" borderId="56"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wrapText="1"/>
    </xf>
    <xf numFmtId="0" fontId="12" fillId="35" borderId="63" xfId="0" applyFont="1" applyFill="1" applyBorder="1" applyAlignment="1">
      <alignment vertical="center" wrapText="1"/>
    </xf>
    <xf numFmtId="0" fontId="12" fillId="35" borderId="14" xfId="0" applyFont="1" applyFill="1" applyBorder="1" applyAlignment="1">
      <alignment vertical="center" wrapText="1"/>
    </xf>
    <xf numFmtId="0" fontId="30" fillId="36" borderId="63" xfId="0" applyFont="1" applyFill="1" applyBorder="1" applyAlignment="1">
      <alignment horizontal="center" vertical="center"/>
    </xf>
    <xf numFmtId="0" fontId="30" fillId="36" borderId="14" xfId="0" applyFont="1" applyFill="1" applyBorder="1" applyAlignment="1">
      <alignment horizontal="center" vertical="center"/>
    </xf>
    <xf numFmtId="0" fontId="46" fillId="0" borderId="0" xfId="0" applyFont="1" applyFill="1" applyAlignment="1">
      <alignment horizontal="left"/>
    </xf>
    <xf numFmtId="0" fontId="40" fillId="0" borderId="0" xfId="51" applyFont="1" applyAlignment="1">
      <alignment horizontal="left" wrapText="1" indent="3"/>
      <protection/>
    </xf>
    <xf numFmtId="0" fontId="0" fillId="0" borderId="82" xfId="0" applyFill="1" applyBorder="1" applyAlignment="1">
      <alignment horizontal="center" wrapText="1"/>
    </xf>
    <xf numFmtId="0" fontId="0" fillId="0" borderId="67" xfId="0" applyFill="1" applyBorder="1" applyAlignment="1">
      <alignment horizontal="center" wrapText="1"/>
    </xf>
    <xf numFmtId="0" fontId="2" fillId="0" borderId="82" xfId="51" applyFont="1" applyBorder="1" applyAlignment="1">
      <alignment horizontal="left" vertical="center" wrapText="1"/>
      <protection/>
    </xf>
    <xf numFmtId="0" fontId="0" fillId="0" borderId="66" xfId="0" applyFont="1" applyBorder="1" applyAlignment="1">
      <alignment horizontal="left" vertical="center" wrapText="1"/>
    </xf>
    <xf numFmtId="0" fontId="7" fillId="0" borderId="0" xfId="51" applyFont="1" applyFill="1" applyAlignment="1">
      <alignment horizontal="left" wrapText="1"/>
      <protection/>
    </xf>
    <xf numFmtId="0" fontId="45" fillId="0" borderId="0" xfId="51" applyFont="1" applyFill="1" applyAlignment="1">
      <alignment horizontal="left"/>
      <protection/>
    </xf>
    <xf numFmtId="0" fontId="44" fillId="0" borderId="0" xfId="51" applyFont="1" applyFill="1" applyAlignment="1">
      <alignment horizontal="left"/>
      <protection/>
    </xf>
    <xf numFmtId="0" fontId="30" fillId="0" borderId="83" xfId="0" applyFont="1" applyBorder="1" applyAlignment="1">
      <alignment wrapText="1"/>
    </xf>
    <xf numFmtId="0" fontId="30" fillId="0" borderId="84" xfId="0" applyFont="1" applyBorder="1" applyAlignment="1">
      <alignment wrapText="1"/>
    </xf>
    <xf numFmtId="0" fontId="30" fillId="0" borderId="85" xfId="0" applyFont="1" applyBorder="1" applyAlignment="1">
      <alignment wrapText="1"/>
    </xf>
    <xf numFmtId="0" fontId="12" fillId="0" borderId="0" xfId="0" applyFont="1" applyAlignment="1">
      <alignment vertical="center" wrapText="1"/>
    </xf>
    <xf numFmtId="0" fontId="0" fillId="0" borderId="0" xfId="0" applyAlignment="1">
      <alignment vertical="center" wrapText="1"/>
    </xf>
    <xf numFmtId="0" fontId="20" fillId="0" borderId="0" xfId="0" applyNumberFormat="1" applyFont="1" applyBorder="1" applyAlignment="1">
      <alignment vertical="center" wrapText="1"/>
    </xf>
    <xf numFmtId="0" fontId="13" fillId="0" borderId="0" xfId="0" applyFont="1" applyAlignment="1">
      <alignment horizontal="center"/>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6" xfId="0" applyFont="1" applyFill="1" applyBorder="1" applyAlignment="1">
      <alignment horizontal="center"/>
    </xf>
    <xf numFmtId="0" fontId="1" fillId="0" borderId="2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2" xfId="0" applyFont="1" applyBorder="1" applyAlignment="1">
      <alignment horizontal="center" vertical="center" wrapText="1"/>
    </xf>
    <xf numFmtId="0" fontId="12" fillId="0" borderId="86" xfId="0" applyFont="1" applyBorder="1" applyAlignment="1">
      <alignment wrapText="1"/>
    </xf>
    <xf numFmtId="0" fontId="12" fillId="0" borderId="87" xfId="0" applyFont="1" applyBorder="1" applyAlignment="1">
      <alignment wrapText="1"/>
    </xf>
    <xf numFmtId="0" fontId="30" fillId="0" borderId="88" xfId="0" applyFont="1" applyBorder="1" applyAlignment="1">
      <alignment wrapText="1"/>
    </xf>
    <xf numFmtId="0" fontId="30" fillId="0" borderId="89" xfId="0" applyFont="1" applyBorder="1" applyAlignment="1">
      <alignment wrapText="1"/>
    </xf>
    <xf numFmtId="0" fontId="30" fillId="0" borderId="90" xfId="0" applyFont="1" applyBorder="1" applyAlignment="1">
      <alignment wrapText="1"/>
    </xf>
    <xf numFmtId="0" fontId="4" fillId="0" borderId="70" xfId="50" applyFont="1" applyFill="1" applyBorder="1" applyAlignment="1">
      <alignment horizontal="center"/>
      <protection/>
    </xf>
    <xf numFmtId="0" fontId="4" fillId="0" borderId="67" xfId="50" applyFont="1" applyFill="1" applyBorder="1" applyAlignment="1">
      <alignment horizontal="center"/>
      <protection/>
    </xf>
    <xf numFmtId="0" fontId="4" fillId="0" borderId="75" xfId="50" applyFont="1" applyFill="1" applyBorder="1" applyAlignment="1">
      <alignment horizontal="center"/>
      <protection/>
    </xf>
    <xf numFmtId="0" fontId="1" fillId="0" borderId="31" xfId="50" applyFont="1" applyFill="1" applyBorder="1" applyAlignment="1">
      <alignment horizontal="center" wrapText="1"/>
      <protection/>
    </xf>
    <xf numFmtId="0" fontId="1" fillId="0" borderId="39" xfId="50" applyFont="1" applyFill="1" applyBorder="1" applyAlignment="1">
      <alignment horizontal="center" wrapText="1"/>
      <protection/>
    </xf>
    <xf numFmtId="0" fontId="4" fillId="0" borderId="66" xfId="50" applyFont="1" applyFill="1" applyBorder="1" applyAlignment="1">
      <alignment horizontal="left" vertical="center"/>
      <protection/>
    </xf>
    <xf numFmtId="0" fontId="1" fillId="0" borderId="31" xfId="50" applyFont="1" applyFill="1" applyBorder="1" applyAlignment="1">
      <alignment horizontal="center" vertical="center" wrapText="1"/>
      <protection/>
    </xf>
    <xf numFmtId="0" fontId="1" fillId="0" borderId="39" xfId="50" applyFont="1" applyFill="1" applyBorder="1" applyAlignment="1">
      <alignment horizontal="center"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07-2009-Tablolar" xfId="50"/>
    <cellStyle name="Normal_T-CET2003 (Tablo-1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K17"/>
  <sheetViews>
    <sheetView zoomScalePageLayoutView="0" workbookViewId="0" topLeftCell="A1">
      <selection activeCell="D16" sqref="D16"/>
    </sheetView>
  </sheetViews>
  <sheetFormatPr defaultColWidth="9.140625" defaultRowHeight="12.75"/>
  <cols>
    <col min="1" max="1" width="36.8515625" style="25" customWidth="1"/>
    <col min="2" max="2" width="10.421875" style="25" customWidth="1"/>
    <col min="3" max="3" width="13.8515625" style="25" customWidth="1"/>
    <col min="4" max="4" width="17.00390625" style="25" customWidth="1"/>
    <col min="5" max="8" width="13.00390625" style="25" customWidth="1"/>
    <col min="9" max="9" width="13.7109375" style="25" customWidth="1"/>
    <col min="10" max="10" width="14.421875" style="25" customWidth="1"/>
    <col min="11" max="16384" width="9.140625" style="25" customWidth="1"/>
  </cols>
  <sheetData>
    <row r="2" spans="1:10" s="35" customFormat="1" ht="22.5" customHeight="1">
      <c r="A2" s="449" t="s">
        <v>335</v>
      </c>
      <c r="B2" s="450"/>
      <c r="C2" s="450"/>
      <c r="D2" s="450"/>
      <c r="E2" s="450"/>
      <c r="F2" s="450"/>
      <c r="G2" s="450"/>
      <c r="H2" s="450"/>
      <c r="I2" s="450"/>
      <c r="J2" s="450"/>
    </row>
    <row r="3" ht="12.75" customHeight="1"/>
    <row r="4" spans="1:37" s="20" customFormat="1" ht="21.75" customHeight="1" thickBot="1">
      <c r="A4" s="26" t="s">
        <v>94</v>
      </c>
      <c r="B4" s="26"/>
      <c r="C4" s="27"/>
      <c r="D4" s="26"/>
      <c r="E4" s="27"/>
      <c r="F4" s="28"/>
      <c r="G4" s="28"/>
      <c r="H4" s="451" t="s">
        <v>336</v>
      </c>
      <c r="I4" s="452"/>
      <c r="J4" s="452"/>
      <c r="K4" s="30"/>
      <c r="L4" s="28"/>
      <c r="M4" s="28"/>
      <c r="N4" s="30"/>
      <c r="O4" s="30"/>
      <c r="P4" s="30"/>
      <c r="Q4" s="28"/>
      <c r="R4" s="28"/>
      <c r="S4" s="30"/>
      <c r="T4" s="30"/>
      <c r="U4" s="26"/>
      <c r="V4" s="26"/>
      <c r="W4" s="26"/>
      <c r="X4" s="26"/>
      <c r="Y4" s="26"/>
      <c r="Z4" s="26"/>
      <c r="AA4" s="26"/>
      <c r="AB4" s="26"/>
      <c r="AC4" s="26"/>
      <c r="AD4" s="26"/>
      <c r="AE4" s="26"/>
      <c r="AF4" s="26"/>
      <c r="AG4" s="26"/>
      <c r="AH4" s="26"/>
      <c r="AI4" s="26"/>
      <c r="AJ4" s="26"/>
      <c r="AK4" s="26"/>
    </row>
    <row r="5" spans="1:10" ht="40.5" customHeight="1" thickBot="1">
      <c r="A5" s="453" t="s">
        <v>18</v>
      </c>
      <c r="B5" s="453" t="s">
        <v>14</v>
      </c>
      <c r="C5" s="453" t="s">
        <v>112</v>
      </c>
      <c r="D5" s="453" t="s">
        <v>343</v>
      </c>
      <c r="E5" s="456" t="s">
        <v>338</v>
      </c>
      <c r="F5" s="457"/>
      <c r="G5" s="457"/>
      <c r="H5" s="458"/>
      <c r="I5" s="453" t="s">
        <v>318</v>
      </c>
      <c r="J5" s="453" t="s">
        <v>339</v>
      </c>
    </row>
    <row r="6" spans="1:10" ht="40.5" customHeight="1" thickBot="1">
      <c r="A6" s="454"/>
      <c r="B6" s="454"/>
      <c r="C6" s="454"/>
      <c r="D6" s="455"/>
      <c r="E6" s="34" t="s">
        <v>15</v>
      </c>
      <c r="F6" s="34" t="s">
        <v>16</v>
      </c>
      <c r="G6" s="34" t="s">
        <v>17</v>
      </c>
      <c r="H6" s="34" t="s">
        <v>113</v>
      </c>
      <c r="I6" s="459"/>
      <c r="J6" s="459"/>
    </row>
    <row r="7" spans="1:10" s="29" customFormat="1" ht="30" customHeight="1">
      <c r="A7" s="318" t="s">
        <v>124</v>
      </c>
      <c r="B7" s="319">
        <v>1</v>
      </c>
      <c r="C7" s="320"/>
      <c r="D7" s="320"/>
      <c r="E7" s="321"/>
      <c r="F7" s="321"/>
      <c r="G7" s="320"/>
      <c r="H7" s="320">
        <f>SUM(E7:G7)</f>
        <v>0</v>
      </c>
      <c r="I7" s="320"/>
      <c r="J7" s="320"/>
    </row>
    <row r="8" spans="1:10" s="29" customFormat="1" ht="30" customHeight="1">
      <c r="A8" s="244" t="s">
        <v>340</v>
      </c>
      <c r="B8" s="245">
        <v>1</v>
      </c>
      <c r="C8" s="246"/>
      <c r="D8" s="246"/>
      <c r="E8" s="246"/>
      <c r="F8" s="246"/>
      <c r="G8" s="246"/>
      <c r="H8" s="246">
        <f>SUM(E8:G8)</f>
        <v>0</v>
      </c>
      <c r="I8" s="246"/>
      <c r="J8" s="246"/>
    </row>
    <row r="9" spans="1:10" s="29" customFormat="1" ht="30" customHeight="1">
      <c r="A9" s="322" t="s">
        <v>126</v>
      </c>
      <c r="B9" s="323">
        <v>1</v>
      </c>
      <c r="C9" s="324"/>
      <c r="D9" s="324"/>
      <c r="E9" s="324"/>
      <c r="F9" s="324"/>
      <c r="G9" s="324"/>
      <c r="H9" s="324">
        <f>SUM(E9:G9)</f>
        <v>0</v>
      </c>
      <c r="I9" s="325"/>
      <c r="J9" s="325"/>
    </row>
    <row r="10" spans="1:10" s="29" customFormat="1" ht="30" customHeight="1">
      <c r="A10" s="244" t="s">
        <v>125</v>
      </c>
      <c r="B10" s="245">
        <v>1</v>
      </c>
      <c r="C10" s="246"/>
      <c r="D10" s="246">
        <v>2000</v>
      </c>
      <c r="E10" s="246"/>
      <c r="F10" s="246"/>
      <c r="G10" s="246"/>
      <c r="H10" s="246">
        <f>SUM(E10:G10)</f>
        <v>0</v>
      </c>
      <c r="I10" s="247"/>
      <c r="J10" s="247"/>
    </row>
    <row r="11" spans="1:10" s="29" customFormat="1" ht="30" customHeight="1">
      <c r="A11" s="244"/>
      <c r="B11" s="245"/>
      <c r="C11" s="247"/>
      <c r="D11" s="247"/>
      <c r="E11" s="247"/>
      <c r="F11" s="247"/>
      <c r="G11" s="247"/>
      <c r="H11" s="247"/>
      <c r="I11" s="247"/>
      <c r="J11" s="247"/>
    </row>
    <row r="12" spans="1:10" s="29" customFormat="1" ht="30" customHeight="1">
      <c r="A12" s="248"/>
      <c r="B12" s="245"/>
      <c r="C12" s="247"/>
      <c r="D12" s="247"/>
      <c r="E12" s="247"/>
      <c r="F12" s="247"/>
      <c r="G12" s="247"/>
      <c r="H12" s="247"/>
      <c r="I12" s="247"/>
      <c r="J12" s="247"/>
    </row>
    <row r="13" spans="1:10" s="29" customFormat="1" ht="30" customHeight="1" thickBot="1">
      <c r="A13" s="249"/>
      <c r="B13" s="250"/>
      <c r="C13" s="251"/>
      <c r="D13" s="251"/>
      <c r="E13" s="251"/>
      <c r="F13" s="251"/>
      <c r="G13" s="251"/>
      <c r="H13" s="251"/>
      <c r="I13" s="251"/>
      <c r="J13" s="251"/>
    </row>
    <row r="14" spans="1:10" ht="30" customHeight="1" thickBot="1">
      <c r="A14" s="252" t="s">
        <v>113</v>
      </c>
      <c r="B14" s="253">
        <f>B7+B9</f>
        <v>2</v>
      </c>
      <c r="C14" s="254">
        <f aca="true" t="shared" si="0" ref="C14:J14">SUM(C7:C13)</f>
        <v>0</v>
      </c>
      <c r="D14" s="254">
        <f t="shared" si="0"/>
        <v>2000</v>
      </c>
      <c r="E14" s="254">
        <f t="shared" si="0"/>
        <v>0</v>
      </c>
      <c r="F14" s="254">
        <f t="shared" si="0"/>
        <v>0</v>
      </c>
      <c r="G14" s="254">
        <f t="shared" si="0"/>
        <v>0</v>
      </c>
      <c r="H14" s="254">
        <f t="shared" si="0"/>
        <v>0</v>
      </c>
      <c r="I14" s="254">
        <f t="shared" si="0"/>
        <v>0</v>
      </c>
      <c r="J14" s="254">
        <f t="shared" si="0"/>
        <v>0</v>
      </c>
    </row>
    <row r="15" ht="12.75" customHeight="1"/>
    <row r="16" spans="1:8" ht="12.75" customHeight="1">
      <c r="A16" s="4"/>
      <c r="B16" s="21"/>
      <c r="C16" s="21"/>
      <c r="D16" s="21"/>
      <c r="E16" s="21"/>
      <c r="F16" s="21"/>
      <c r="G16" s="21"/>
      <c r="H16" s="21"/>
    </row>
    <row r="17" ht="12.75" customHeight="1">
      <c r="A17" s="29"/>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10.xml><?xml version="1.0" encoding="utf-8"?>
<worksheet xmlns="http://schemas.openxmlformats.org/spreadsheetml/2006/main" xmlns:r="http://schemas.openxmlformats.org/officeDocument/2006/relationships">
  <dimension ref="B2:K23"/>
  <sheetViews>
    <sheetView zoomScalePageLayoutView="0" workbookViewId="0" topLeftCell="A1">
      <selection activeCell="K8" sqref="K8"/>
    </sheetView>
  </sheetViews>
  <sheetFormatPr defaultColWidth="9.140625" defaultRowHeight="12.75"/>
  <cols>
    <col min="1" max="1" width="2.28125" style="0" customWidth="1"/>
    <col min="2" max="2" width="12.140625" style="0" customWidth="1"/>
    <col min="3" max="3" width="35.00390625" style="0" customWidth="1"/>
    <col min="4" max="4" width="15.57421875" style="0" customWidth="1"/>
    <col min="5" max="5" width="18.00390625" style="0" customWidth="1"/>
    <col min="6" max="6" width="12.8515625" style="0" customWidth="1"/>
    <col min="7" max="7" width="16.28125" style="0" customWidth="1"/>
    <col min="8" max="8" width="16.00390625" style="0" customWidth="1"/>
    <col min="9" max="11" width="10.28125" style="0" customWidth="1"/>
  </cols>
  <sheetData>
    <row r="2" spans="2:11" s="147" customFormat="1" ht="22.5" customHeight="1">
      <c r="B2" s="694" t="s">
        <v>257</v>
      </c>
      <c r="C2" s="694"/>
      <c r="D2" s="694"/>
      <c r="E2" s="694"/>
      <c r="F2" s="694"/>
      <c r="G2" s="694"/>
      <c r="H2" s="694"/>
      <c r="I2" s="694"/>
      <c r="J2" s="694"/>
      <c r="K2" s="694"/>
    </row>
    <row r="3" spans="2:11" s="147" customFormat="1" ht="12.75" customHeight="1">
      <c r="B3" s="3"/>
      <c r="F3" s="3"/>
      <c r="G3" s="3"/>
      <c r="H3" s="3"/>
      <c r="I3" s="3"/>
      <c r="J3" s="3"/>
      <c r="K3" s="3"/>
    </row>
    <row r="4" spans="2:3" s="1" customFormat="1" ht="19.5" customHeight="1">
      <c r="B4" s="1" t="s">
        <v>86</v>
      </c>
      <c r="C4" s="1" t="s">
        <v>38</v>
      </c>
    </row>
    <row r="5" spans="2:11" s="1" customFormat="1" ht="19.5" customHeight="1" thickBot="1">
      <c r="B5" s="148" t="s">
        <v>258</v>
      </c>
      <c r="C5" s="148" t="s">
        <v>43</v>
      </c>
      <c r="D5" s="148"/>
      <c r="E5" s="148"/>
      <c r="F5" s="148"/>
      <c r="G5" s="148"/>
      <c r="H5" s="148"/>
      <c r="I5" s="697" t="s">
        <v>311</v>
      </c>
      <c r="J5" s="697"/>
      <c r="K5" s="697"/>
    </row>
    <row r="6" spans="2:11" s="2" customFormat="1" ht="34.5" customHeight="1" thickBot="1">
      <c r="B6" s="695" t="s">
        <v>114</v>
      </c>
      <c r="C6" s="695" t="s">
        <v>115</v>
      </c>
      <c r="D6" s="695" t="s">
        <v>259</v>
      </c>
      <c r="E6" s="695" t="s">
        <v>116</v>
      </c>
      <c r="F6" s="695" t="s">
        <v>106</v>
      </c>
      <c r="G6" s="695" t="s">
        <v>260</v>
      </c>
      <c r="H6" s="698" t="s">
        <v>261</v>
      </c>
      <c r="I6" s="700" t="s">
        <v>262</v>
      </c>
      <c r="J6" s="701"/>
      <c r="K6" s="702"/>
    </row>
    <row r="7" spans="2:11" s="2" customFormat="1" ht="34.5" customHeight="1" thickBot="1">
      <c r="B7" s="696"/>
      <c r="C7" s="696"/>
      <c r="D7" s="696"/>
      <c r="E7" s="696"/>
      <c r="F7" s="696"/>
      <c r="G7" s="696"/>
      <c r="H7" s="699"/>
      <c r="I7" s="149">
        <v>2014</v>
      </c>
      <c r="J7" s="150">
        <v>2015</v>
      </c>
      <c r="K7" s="150">
        <v>2016</v>
      </c>
    </row>
    <row r="8" spans="2:11" s="152" customFormat="1" ht="27.75" customHeight="1" thickBot="1">
      <c r="B8" s="703" t="s">
        <v>263</v>
      </c>
      <c r="C8" s="704"/>
      <c r="D8" s="704"/>
      <c r="E8" s="704"/>
      <c r="F8" s="704"/>
      <c r="G8" s="151">
        <f>G9+G14</f>
        <v>0</v>
      </c>
      <c r="H8" s="151">
        <f>H9+H14</f>
        <v>0</v>
      </c>
      <c r="I8" s="151">
        <f>I9+I14</f>
        <v>0</v>
      </c>
      <c r="J8" s="151">
        <f>J9+J14</f>
        <v>0</v>
      </c>
      <c r="K8" s="151">
        <f>K9+K14</f>
        <v>0</v>
      </c>
    </row>
    <row r="9" spans="2:11" s="154" customFormat="1" ht="24" customHeight="1" thickBot="1" thickTop="1">
      <c r="B9" s="705" t="s">
        <v>264</v>
      </c>
      <c r="C9" s="706"/>
      <c r="D9" s="706"/>
      <c r="E9" s="706"/>
      <c r="F9" s="707"/>
      <c r="G9" s="153">
        <f>SUM(G10:G13)</f>
        <v>0</v>
      </c>
      <c r="H9" s="153">
        <f>SUM(H10:H13)</f>
        <v>0</v>
      </c>
      <c r="I9" s="153">
        <f>SUM(I10:I13)</f>
        <v>0</v>
      </c>
      <c r="J9" s="153">
        <f>SUM(J10:J13)</f>
        <v>0</v>
      </c>
      <c r="K9" s="153">
        <f>SUM(K10:K13)</f>
        <v>0</v>
      </c>
    </row>
    <row r="10" spans="2:11" s="126" customFormat="1" ht="19.5" customHeight="1" thickTop="1">
      <c r="B10" s="155"/>
      <c r="C10" s="155"/>
      <c r="D10" s="135"/>
      <c r="E10" s="134"/>
      <c r="F10" s="135"/>
      <c r="G10" s="155"/>
      <c r="H10" s="155"/>
      <c r="I10" s="155"/>
      <c r="J10" s="155"/>
      <c r="K10" s="155"/>
    </row>
    <row r="11" spans="2:11" s="126" customFormat="1" ht="19.5" customHeight="1">
      <c r="B11" s="156"/>
      <c r="C11" s="156"/>
      <c r="D11" s="132"/>
      <c r="E11" s="131"/>
      <c r="F11" s="132"/>
      <c r="G11" s="156"/>
      <c r="H11" s="156"/>
      <c r="I11" s="156"/>
      <c r="J11" s="156"/>
      <c r="K11" s="156"/>
    </row>
    <row r="12" spans="2:11" s="126" customFormat="1" ht="19.5" customHeight="1">
      <c r="B12" s="156"/>
      <c r="C12" s="156"/>
      <c r="D12" s="132"/>
      <c r="E12" s="131"/>
      <c r="F12" s="132"/>
      <c r="G12" s="156"/>
      <c r="H12" s="156"/>
      <c r="I12" s="156"/>
      <c r="J12" s="156"/>
      <c r="K12" s="156"/>
    </row>
    <row r="13" spans="2:11" s="126" customFormat="1" ht="19.5" customHeight="1" thickBot="1">
      <c r="B13" s="157"/>
      <c r="C13" s="157"/>
      <c r="D13" s="158"/>
      <c r="E13" s="159"/>
      <c r="F13" s="158"/>
      <c r="G13" s="157"/>
      <c r="H13" s="157"/>
      <c r="I13" s="157"/>
      <c r="J13" s="157"/>
      <c r="K13" s="157"/>
    </row>
    <row r="14" spans="2:11" s="154" customFormat="1" ht="24" customHeight="1" thickBot="1">
      <c r="B14" s="688" t="s">
        <v>265</v>
      </c>
      <c r="C14" s="689"/>
      <c r="D14" s="689"/>
      <c r="E14" s="689"/>
      <c r="F14" s="690"/>
      <c r="G14" s="160">
        <f>SUM(G15:G19)</f>
        <v>0</v>
      </c>
      <c r="H14" s="160">
        <f>SUM(H15:H19)</f>
        <v>0</v>
      </c>
      <c r="I14" s="160">
        <f>SUM(I15:I19)</f>
        <v>0</v>
      </c>
      <c r="J14" s="160">
        <f>SUM(J15:J19)</f>
        <v>0</v>
      </c>
      <c r="K14" s="160">
        <f>SUM(K15:K19)</f>
        <v>0</v>
      </c>
    </row>
    <row r="15" spans="2:11" s="1" customFormat="1" ht="27.75" customHeight="1" thickTop="1">
      <c r="B15" s="161"/>
      <c r="C15" s="162"/>
      <c r="D15" s="163"/>
      <c r="E15" s="163"/>
      <c r="F15" s="163"/>
      <c r="G15" s="164">
        <v>0</v>
      </c>
      <c r="H15" s="164">
        <v>0</v>
      </c>
      <c r="I15" s="164">
        <v>0</v>
      </c>
      <c r="J15" s="164">
        <v>0</v>
      </c>
      <c r="K15" s="164">
        <v>0</v>
      </c>
    </row>
    <row r="16" spans="2:11" s="126" customFormat="1" ht="19.5" customHeight="1">
      <c r="B16" s="156"/>
      <c r="C16" s="156"/>
      <c r="D16" s="131"/>
      <c r="E16" s="131"/>
      <c r="F16" s="131"/>
      <c r="G16" s="156"/>
      <c r="H16" s="156"/>
      <c r="I16" s="156"/>
      <c r="J16" s="156"/>
      <c r="K16" s="156"/>
    </row>
    <row r="17" spans="2:11" s="126" customFormat="1" ht="19.5" customHeight="1">
      <c r="B17" s="156"/>
      <c r="C17" s="156"/>
      <c r="D17" s="131"/>
      <c r="E17" s="131"/>
      <c r="F17" s="131"/>
      <c r="G17" s="156"/>
      <c r="H17" s="156"/>
      <c r="I17" s="156"/>
      <c r="J17" s="156"/>
      <c r="K17" s="156"/>
    </row>
    <row r="18" spans="2:11" s="126" customFormat="1" ht="19.5" customHeight="1">
      <c r="B18" s="156"/>
      <c r="C18" s="156"/>
      <c r="D18" s="131"/>
      <c r="E18" s="131"/>
      <c r="F18" s="131"/>
      <c r="G18" s="156"/>
      <c r="H18" s="156"/>
      <c r="I18" s="156"/>
      <c r="J18" s="156"/>
      <c r="K18" s="156"/>
    </row>
    <row r="19" spans="2:11" s="126" customFormat="1" ht="19.5" customHeight="1" thickBot="1">
      <c r="B19" s="157"/>
      <c r="C19" s="157"/>
      <c r="D19" s="159"/>
      <c r="E19" s="159"/>
      <c r="F19" s="159"/>
      <c r="G19" s="157"/>
      <c r="H19" s="157"/>
      <c r="I19" s="157"/>
      <c r="J19" s="157"/>
      <c r="K19" s="157"/>
    </row>
    <row r="20" s="165" customFormat="1" ht="12.75" customHeight="1"/>
    <row r="21" spans="2:11" s="165" customFormat="1" ht="69.75" customHeight="1">
      <c r="B21" s="691" t="s">
        <v>266</v>
      </c>
      <c r="C21" s="692"/>
      <c r="D21" s="692"/>
      <c r="E21" s="692"/>
      <c r="F21" s="692"/>
      <c r="G21" s="692"/>
      <c r="H21" s="692"/>
      <c r="I21" s="692"/>
      <c r="J21" s="692"/>
      <c r="K21" s="692"/>
    </row>
    <row r="22" s="165" customFormat="1" ht="12.75" customHeight="1"/>
    <row r="23" spans="2:11" s="165" customFormat="1" ht="30" customHeight="1">
      <c r="B23" s="693" t="s">
        <v>267</v>
      </c>
      <c r="C23" s="692"/>
      <c r="D23" s="692"/>
      <c r="E23" s="692"/>
      <c r="F23" s="692"/>
      <c r="G23" s="692"/>
      <c r="H23" s="692"/>
      <c r="I23" s="692"/>
      <c r="J23" s="692"/>
      <c r="K23" s="692"/>
    </row>
    <row r="24" s="165" customFormat="1" ht="12.75" customHeight="1"/>
    <row r="25" s="165" customFormat="1" ht="12.75" customHeight="1"/>
  </sheetData>
  <sheetProtection/>
  <mergeCells count="15">
    <mergeCell ref="I5:K5"/>
    <mergeCell ref="H6:H7"/>
    <mergeCell ref="I6:K6"/>
    <mergeCell ref="B8:F8"/>
    <mergeCell ref="B9:F9"/>
    <mergeCell ref="B14:F14"/>
    <mergeCell ref="B21:K21"/>
    <mergeCell ref="B23:K23"/>
    <mergeCell ref="B2:K2"/>
    <mergeCell ref="B6:B7"/>
    <mergeCell ref="C6:C7"/>
    <mergeCell ref="D6:D7"/>
    <mergeCell ref="E6:E7"/>
    <mergeCell ref="F6:F7"/>
    <mergeCell ref="G6:G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N65"/>
  <sheetViews>
    <sheetView zoomScalePageLayoutView="0" workbookViewId="0" topLeftCell="A34">
      <selection activeCell="A2" sqref="A2:N60"/>
    </sheetView>
  </sheetViews>
  <sheetFormatPr defaultColWidth="9.140625" defaultRowHeight="12.75"/>
  <cols>
    <col min="1" max="1" width="3.28125" style="167" customWidth="1"/>
    <col min="2" max="2" width="10.57421875" style="173" customWidth="1"/>
    <col min="3" max="3" width="14.8515625" style="167" customWidth="1"/>
    <col min="4" max="4" width="16.421875" style="167" customWidth="1"/>
    <col min="5" max="5" width="13.7109375" style="167" customWidth="1"/>
    <col min="6" max="6" width="15.00390625" style="167" customWidth="1"/>
    <col min="7" max="7" width="15.57421875" style="167" customWidth="1"/>
    <col min="8" max="8" width="14.8515625" style="167" customWidth="1"/>
    <col min="9" max="9" width="16.140625" style="167" customWidth="1"/>
    <col min="10" max="10" width="16.7109375" style="167" customWidth="1"/>
    <col min="11" max="11" width="0.5625" style="167" hidden="1" customWidth="1"/>
    <col min="12" max="12" width="15.00390625" style="167" customWidth="1"/>
    <col min="13" max="13" width="16.421875" style="167" customWidth="1"/>
    <col min="14" max="14" width="14.140625" style="167" customWidth="1"/>
    <col min="15" max="15" width="9.140625" style="167" customWidth="1"/>
    <col min="16" max="16384" width="9.140625" style="167" customWidth="1"/>
  </cols>
  <sheetData>
    <row r="2" spans="2:14" s="166" customFormat="1" ht="24.75" customHeight="1">
      <c r="B2" s="713" t="s">
        <v>331</v>
      </c>
      <c r="C2" s="713"/>
      <c r="D2" s="713"/>
      <c r="E2" s="713"/>
      <c r="F2" s="713"/>
      <c r="G2" s="713"/>
      <c r="H2" s="713"/>
      <c r="I2" s="713"/>
      <c r="J2" s="713"/>
      <c r="K2" s="713"/>
      <c r="L2" s="713"/>
      <c r="M2" s="713"/>
      <c r="N2" s="713"/>
    </row>
    <row r="3" spans="2:14" ht="18" customHeight="1">
      <c r="B3" s="714" t="s">
        <v>180</v>
      </c>
      <c r="C3" s="708" t="s">
        <v>268</v>
      </c>
      <c r="D3" s="709"/>
      <c r="E3" s="709"/>
      <c r="F3" s="709"/>
      <c r="G3" s="709"/>
      <c r="H3" s="709"/>
      <c r="I3" s="709"/>
      <c r="J3" s="709"/>
      <c r="K3" s="709"/>
      <c r="L3" s="709"/>
      <c r="M3" s="710"/>
      <c r="N3" s="711" t="s">
        <v>269</v>
      </c>
    </row>
    <row r="4" spans="2:14" ht="15" customHeight="1">
      <c r="B4" s="715"/>
      <c r="C4" s="168" t="s">
        <v>270</v>
      </c>
      <c r="D4" s="168" t="s">
        <v>271</v>
      </c>
      <c r="E4" s="168" t="s">
        <v>272</v>
      </c>
      <c r="F4" s="168" t="s">
        <v>273</v>
      </c>
      <c r="G4" s="168" t="s">
        <v>274</v>
      </c>
      <c r="H4" s="168" t="s">
        <v>275</v>
      </c>
      <c r="I4" s="168" t="s">
        <v>276</v>
      </c>
      <c r="J4" s="168" t="s">
        <v>188</v>
      </c>
      <c r="K4" s="168"/>
      <c r="L4" s="168" t="s">
        <v>277</v>
      </c>
      <c r="M4" s="168" t="s">
        <v>278</v>
      </c>
      <c r="N4" s="712"/>
    </row>
    <row r="5" spans="2:14" ht="15" customHeight="1">
      <c r="B5" s="169">
        <v>1963</v>
      </c>
      <c r="C5" s="317">
        <v>5.7810626E-07</v>
      </c>
      <c r="D5" s="317">
        <v>5.1624206E-07</v>
      </c>
      <c r="E5" s="317">
        <v>5.09140556E-07</v>
      </c>
      <c r="F5" s="317">
        <v>6.59900815E-07</v>
      </c>
      <c r="G5" s="317">
        <v>6.23864217E-07</v>
      </c>
      <c r="H5" s="317">
        <v>6.84462928E-07</v>
      </c>
      <c r="I5" s="317">
        <v>6.39021661E-07</v>
      </c>
      <c r="J5" s="317">
        <v>7.76156681E-07</v>
      </c>
      <c r="K5" s="317"/>
      <c r="L5" s="317">
        <v>6.67847267E-07</v>
      </c>
      <c r="M5" s="317">
        <v>8.47639339E-07</v>
      </c>
      <c r="N5" s="317">
        <v>1.5627420277964591E-06</v>
      </c>
    </row>
    <row r="6" spans="2:14" ht="15" customHeight="1">
      <c r="B6" s="169">
        <v>1964</v>
      </c>
      <c r="C6" s="317">
        <v>6.0857246E-07</v>
      </c>
      <c r="D6" s="317">
        <v>5.44377252E-07</v>
      </c>
      <c r="E6" s="317">
        <v>5.34444842E-07</v>
      </c>
      <c r="F6" s="317">
        <v>7.02992339E-07</v>
      </c>
      <c r="G6" s="317">
        <v>6.44701281E-07</v>
      </c>
      <c r="H6" s="317">
        <v>6.92950269E-07</v>
      </c>
      <c r="I6" s="317">
        <v>6.6880007E-07</v>
      </c>
      <c r="J6" s="317">
        <v>8.10385191E-07</v>
      </c>
      <c r="K6" s="317"/>
      <c r="L6" s="317">
        <v>6.95629714E-07</v>
      </c>
      <c r="M6" s="317">
        <v>8.88665083E-07</v>
      </c>
      <c r="N6" s="317">
        <v>1.5627420277964591E-06</v>
      </c>
    </row>
    <row r="7" spans="2:14" ht="15" customHeight="1">
      <c r="B7" s="169">
        <v>1965</v>
      </c>
      <c r="C7" s="317">
        <v>6.48981671E-07</v>
      </c>
      <c r="D7" s="317">
        <v>5.74807941E-07</v>
      </c>
      <c r="E7" s="317">
        <v>5.75917762E-07</v>
      </c>
      <c r="F7" s="317">
        <v>7.44047091E-07</v>
      </c>
      <c r="G7" s="317">
        <v>6.86993685E-07</v>
      </c>
      <c r="H7" s="317">
        <v>7.41041017E-07</v>
      </c>
      <c r="I7" s="317">
        <v>7.14077835E-07</v>
      </c>
      <c r="J7" s="317">
        <v>8.80969741E-07</v>
      </c>
      <c r="K7" s="317"/>
      <c r="L7" s="317">
        <v>7.69575152E-07</v>
      </c>
      <c r="M7" s="317">
        <v>9.63224083E-07</v>
      </c>
      <c r="N7" s="317">
        <v>1.5627420277964591E-06</v>
      </c>
    </row>
    <row r="8" spans="2:14" ht="15" customHeight="1">
      <c r="B8" s="169">
        <v>1966</v>
      </c>
      <c r="C8" s="317">
        <v>6.8194994E-07</v>
      </c>
      <c r="D8" s="317">
        <v>5.95558508E-07</v>
      </c>
      <c r="E8" s="317">
        <v>6.04310507E-07</v>
      </c>
      <c r="F8" s="317">
        <v>8.62871412E-07</v>
      </c>
      <c r="G8" s="317">
        <v>7.11038464E-07</v>
      </c>
      <c r="H8" s="317">
        <v>7.90838974E-07</v>
      </c>
      <c r="I8" s="317">
        <v>7.4935328E-07</v>
      </c>
      <c r="J8" s="317">
        <v>9.24225356E-07</v>
      </c>
      <c r="K8" s="317"/>
      <c r="L8" s="317">
        <v>8.0713042E-07</v>
      </c>
      <c r="M8" s="317">
        <v>1.034887955E-06</v>
      </c>
      <c r="N8" s="317">
        <v>1.5627420277964591E-06</v>
      </c>
    </row>
    <row r="9" spans="2:14" ht="15" customHeight="1">
      <c r="B9" s="169">
        <v>1967</v>
      </c>
      <c r="C9" s="317">
        <v>7.61601693E-07</v>
      </c>
      <c r="D9" s="317">
        <v>6.39629837E-07</v>
      </c>
      <c r="E9" s="317">
        <v>6.31141894E-07</v>
      </c>
      <c r="F9" s="317">
        <v>9.09380181E-07</v>
      </c>
      <c r="G9" s="317">
        <v>7.79013742E-07</v>
      </c>
      <c r="H9" s="317">
        <v>8.44853276E-07</v>
      </c>
      <c r="I9" s="317">
        <v>8.29159404E-07</v>
      </c>
      <c r="J9" s="317">
        <v>1.007960173E-06</v>
      </c>
      <c r="K9" s="317"/>
      <c r="L9" s="317">
        <v>8.67342349E-07</v>
      </c>
      <c r="M9" s="317">
        <v>1.106398713E-06</v>
      </c>
      <c r="N9" s="317">
        <v>1.5627420277964591E-06</v>
      </c>
    </row>
    <row r="10" spans="2:14" ht="15" customHeight="1">
      <c r="B10" s="169">
        <v>1968</v>
      </c>
      <c r="C10" s="317">
        <v>7.95645289E-07</v>
      </c>
      <c r="D10" s="317">
        <v>6.5747551E-07</v>
      </c>
      <c r="E10" s="317">
        <v>6.4117705E-07</v>
      </c>
      <c r="F10" s="317">
        <v>9.28749979E-07</v>
      </c>
      <c r="G10" s="317">
        <v>8.00981929E-07</v>
      </c>
      <c r="H10" s="317">
        <v>8.83801012E-07</v>
      </c>
      <c r="I10" s="317">
        <v>8.63072024E-07</v>
      </c>
      <c r="J10" s="317">
        <v>1.043037187E-06</v>
      </c>
      <c r="K10" s="317"/>
      <c r="L10" s="317">
        <v>8.9214834E-07</v>
      </c>
      <c r="M10" s="317">
        <v>1.142024751E-06</v>
      </c>
      <c r="N10" s="317">
        <v>1.5627420277964591E-06</v>
      </c>
    </row>
    <row r="11" spans="2:14" ht="15" customHeight="1">
      <c r="B11" s="169">
        <v>1969</v>
      </c>
      <c r="C11" s="317">
        <v>8.47760055E-07</v>
      </c>
      <c r="D11" s="317">
        <v>6.86272937E-07</v>
      </c>
      <c r="E11" s="317">
        <v>6.67272956E-07</v>
      </c>
      <c r="F11" s="317">
        <v>9.64599728E-07</v>
      </c>
      <c r="G11" s="317">
        <v>8.88609352E-07</v>
      </c>
      <c r="H11" s="317">
        <v>9.30819225E-07</v>
      </c>
      <c r="I11" s="317">
        <v>9.12008207E-07</v>
      </c>
      <c r="J11" s="317">
        <v>1.094667527E-06</v>
      </c>
      <c r="K11" s="317"/>
      <c r="L11" s="317">
        <v>9.29797E-07</v>
      </c>
      <c r="M11" s="317">
        <v>1.191588626E-06</v>
      </c>
      <c r="N11" s="317">
        <v>1.5627420277964591E-06</v>
      </c>
    </row>
    <row r="12" spans="2:14" ht="15" customHeight="1">
      <c r="B12" s="169">
        <v>1970</v>
      </c>
      <c r="C12" s="317">
        <v>8.90571938E-07</v>
      </c>
      <c r="D12" s="317">
        <v>7.29096368E-07</v>
      </c>
      <c r="E12" s="317">
        <v>7.49814621E-07</v>
      </c>
      <c r="F12" s="317">
        <v>9.97396119E-07</v>
      </c>
      <c r="G12" s="317">
        <v>9.66184949E-07</v>
      </c>
      <c r="H12" s="317">
        <v>9.92904868E-07</v>
      </c>
      <c r="I12" s="317">
        <v>9.62898265E-07</v>
      </c>
      <c r="J12" s="317">
        <v>1.147102102E-06</v>
      </c>
      <c r="K12" s="317"/>
      <c r="L12" s="317">
        <v>9.6698888E-07</v>
      </c>
      <c r="M12" s="317">
        <v>1.262130672E-06</v>
      </c>
      <c r="N12" s="317">
        <v>1.9534275347455736E-06</v>
      </c>
    </row>
    <row r="13" spans="2:14" ht="15" customHeight="1">
      <c r="B13" s="169">
        <v>1971</v>
      </c>
      <c r="C13" s="317">
        <v>1.036002336E-06</v>
      </c>
      <c r="D13" s="317">
        <v>9.47752369E-07</v>
      </c>
      <c r="E13" s="317">
        <v>9.49490254E-07</v>
      </c>
      <c r="F13" s="317">
        <v>1.161966478E-06</v>
      </c>
      <c r="G13" s="317">
        <v>1.192368845E-06</v>
      </c>
      <c r="H13" s="317">
        <v>1.15445049E-06</v>
      </c>
      <c r="I13" s="317">
        <v>1.109740251E-06</v>
      </c>
      <c r="J13" s="317">
        <v>1.405888336E-06</v>
      </c>
      <c r="K13" s="317"/>
      <c r="L13" s="317">
        <v>1.255635061E-06</v>
      </c>
      <c r="M13" s="317">
        <v>1.619692292E-06</v>
      </c>
      <c r="N13" s="317">
        <v>2.5927310915713983E-06</v>
      </c>
    </row>
    <row r="14" spans="2:14" ht="15" customHeight="1">
      <c r="B14" s="169">
        <v>1972</v>
      </c>
      <c r="C14" s="317">
        <v>1.186533475E-06</v>
      </c>
      <c r="D14" s="317">
        <v>1.03428216E-06</v>
      </c>
      <c r="E14" s="317">
        <v>1.069220975E-06</v>
      </c>
      <c r="F14" s="317">
        <v>1.496496627E-06</v>
      </c>
      <c r="G14" s="317">
        <v>1.332472184E-06</v>
      </c>
      <c r="H14" s="317">
        <v>1.376104984E-06</v>
      </c>
      <c r="I14" s="317">
        <v>1.274758626E-06</v>
      </c>
      <c r="J14" s="317">
        <v>1.607492724E-06</v>
      </c>
      <c r="K14" s="317"/>
      <c r="L14" s="317">
        <v>1.428912699E-06</v>
      </c>
      <c r="M14" s="317">
        <v>1.841752105E-06</v>
      </c>
      <c r="N14" s="317">
        <v>2.5216973630351957E-06</v>
      </c>
    </row>
    <row r="15" spans="2:14" ht="15" customHeight="1">
      <c r="B15" s="169">
        <v>1973</v>
      </c>
      <c r="C15" s="317">
        <v>1.336511306E-06</v>
      </c>
      <c r="D15" s="317">
        <v>1.142054361E-06</v>
      </c>
      <c r="E15" s="317">
        <v>1.204370506E-06</v>
      </c>
      <c r="F15" s="317">
        <v>1.61067932E-06</v>
      </c>
      <c r="G15" s="317">
        <v>1.455992356E-06</v>
      </c>
      <c r="H15" s="317">
        <v>1.54357696E-06</v>
      </c>
      <c r="I15" s="317">
        <v>1.427857137E-06</v>
      </c>
      <c r="J15" s="317">
        <v>1.796373119E-06</v>
      </c>
      <c r="K15" s="317"/>
      <c r="L15" s="317">
        <v>1.592808986E-06</v>
      </c>
      <c r="M15" s="317">
        <v>2.068471789E-06</v>
      </c>
      <c r="N15" s="317">
        <v>2.7347985486438034E-06</v>
      </c>
    </row>
    <row r="16" spans="2:14" ht="15" customHeight="1">
      <c r="B16" s="169">
        <v>1974</v>
      </c>
      <c r="C16" s="317">
        <v>1.636691746E-06</v>
      </c>
      <c r="D16" s="317">
        <v>1.461030144E-06</v>
      </c>
      <c r="E16" s="317">
        <v>1.464996284E-06</v>
      </c>
      <c r="F16" s="317">
        <v>1.643537178E-06</v>
      </c>
      <c r="G16" s="317">
        <v>1.789123407E-06</v>
      </c>
      <c r="H16" s="317">
        <v>1.927927623E-06</v>
      </c>
      <c r="I16" s="317">
        <v>1.775683136E-06</v>
      </c>
      <c r="J16" s="317">
        <v>2.179359868E-06</v>
      </c>
      <c r="K16" s="317"/>
      <c r="L16" s="317">
        <v>1.883974468E-06</v>
      </c>
      <c r="M16" s="317">
        <v>2.449484292E-06</v>
      </c>
      <c r="N16" s="317">
        <v>2.7703154129119046E-06</v>
      </c>
    </row>
    <row r="17" spans="2:14" ht="15" customHeight="1">
      <c r="B17" s="169">
        <v>1975</v>
      </c>
      <c r="C17" s="317">
        <v>1.967303479E-06</v>
      </c>
      <c r="D17" s="317">
        <v>1.685152168E-06</v>
      </c>
      <c r="E17" s="317">
        <v>1.630833863E-06</v>
      </c>
      <c r="F17" s="317">
        <v>1.834680552E-06</v>
      </c>
      <c r="G17" s="317">
        <v>2.062680376E-06</v>
      </c>
      <c r="H17" s="317">
        <v>2.279196036E-06</v>
      </c>
      <c r="I17" s="317">
        <v>2.10063315E-06</v>
      </c>
      <c r="J17" s="317">
        <v>2.543312966E-06</v>
      </c>
      <c r="K17" s="317"/>
      <c r="L17" s="317">
        <v>2.168266215E-06</v>
      </c>
      <c r="M17" s="317">
        <v>2.824255389E-06</v>
      </c>
      <c r="N17" s="317">
        <v>3.018933462788615E-06</v>
      </c>
    </row>
    <row r="18" spans="2:14" ht="15" customHeight="1">
      <c r="B18" s="169">
        <v>1976</v>
      </c>
      <c r="C18" s="317">
        <v>2.3464235E-06</v>
      </c>
      <c r="D18" s="317">
        <v>1.995400716E-06</v>
      </c>
      <c r="E18" s="317">
        <v>1.895617903E-06</v>
      </c>
      <c r="F18" s="317">
        <v>2.070954829E-06</v>
      </c>
      <c r="G18" s="317">
        <v>2.402728276E-06</v>
      </c>
      <c r="H18" s="317">
        <v>2.960903571E-06</v>
      </c>
      <c r="I18" s="317">
        <v>2.561301999E-06</v>
      </c>
      <c r="J18" s="317">
        <v>3.060877154E-06</v>
      </c>
      <c r="K18" s="317"/>
      <c r="L18" s="317">
        <v>2.573249827E-06</v>
      </c>
      <c r="M18" s="317">
        <v>3.491062086E-06</v>
      </c>
      <c r="N18" s="317">
        <v>3.2675515126653246E-06</v>
      </c>
    </row>
    <row r="19" spans="2:14" ht="15" customHeight="1">
      <c r="B19" s="169">
        <v>1977</v>
      </c>
      <c r="C19" s="317">
        <v>3.148904115E-06</v>
      </c>
      <c r="D19" s="317">
        <v>2.566655587E-06</v>
      </c>
      <c r="E19" s="317">
        <v>2.403520394E-06</v>
      </c>
      <c r="F19" s="317">
        <v>2.680777162E-06</v>
      </c>
      <c r="G19" s="317">
        <v>3.15000698E-06</v>
      </c>
      <c r="H19" s="317">
        <v>4.523372385E-06</v>
      </c>
      <c r="I19" s="317">
        <v>3.570198857E-06</v>
      </c>
      <c r="J19" s="317">
        <v>4.172587736E-06</v>
      </c>
      <c r="K19" s="317"/>
      <c r="L19" s="317">
        <v>3.452747349E-06</v>
      </c>
      <c r="M19" s="317">
        <v>4.825695122E-06</v>
      </c>
      <c r="N19" s="317">
        <v>3.800304476686845E-06</v>
      </c>
    </row>
    <row r="20" spans="2:14" ht="15" customHeight="1">
      <c r="B20" s="169">
        <v>1978</v>
      </c>
      <c r="C20" s="317">
        <v>4.57331433E-06</v>
      </c>
      <c r="D20" s="317">
        <v>3.712634888E-06</v>
      </c>
      <c r="E20" s="317">
        <v>3.581051792E-06</v>
      </c>
      <c r="F20" s="317">
        <v>4.004807333E-06</v>
      </c>
      <c r="G20" s="317">
        <v>4.705812569E-06</v>
      </c>
      <c r="H20" s="317">
        <v>6.398762576E-06</v>
      </c>
      <c r="I20" s="317">
        <v>5.151082911E-06</v>
      </c>
      <c r="J20" s="317">
        <v>6.045245113E-06</v>
      </c>
      <c r="K20" s="317"/>
      <c r="L20" s="317">
        <v>5.024300912E-06</v>
      </c>
      <c r="M20" s="317">
        <v>7.101010372E-06</v>
      </c>
      <c r="N20" s="317">
        <v>5.5051139615557105E-06</v>
      </c>
    </row>
    <row r="21" spans="2:14" ht="15" customHeight="1">
      <c r="B21" s="169">
        <v>1979</v>
      </c>
      <c r="C21" s="317">
        <v>7.420364666E-06</v>
      </c>
      <c r="D21" s="317">
        <v>6.166073517E-06</v>
      </c>
      <c r="E21" s="317">
        <v>5.900641354E-06</v>
      </c>
      <c r="F21" s="317">
        <v>6.632565001E-06</v>
      </c>
      <c r="G21" s="317">
        <v>7.730889445E-06</v>
      </c>
      <c r="H21" s="317">
        <v>1.0330802179E-05</v>
      </c>
      <c r="I21" s="317">
        <v>8.426656534E-06</v>
      </c>
      <c r="J21" s="317">
        <v>9.94442821E-06</v>
      </c>
      <c r="K21" s="317"/>
      <c r="L21" s="317">
        <v>8.306650786E-06</v>
      </c>
      <c r="M21" s="317">
        <v>1.1713116609E-05</v>
      </c>
      <c r="N21" s="317">
        <v>9.092317252633947E-06</v>
      </c>
    </row>
    <row r="22" spans="2:14" ht="15" customHeight="1">
      <c r="B22" s="169">
        <v>1980</v>
      </c>
      <c r="C22" s="317">
        <v>1.5570812583E-05</v>
      </c>
      <c r="D22" s="317">
        <v>1.2746533431E-05</v>
      </c>
      <c r="E22" s="317">
        <v>1.2684205245E-05</v>
      </c>
      <c r="F22" s="317">
        <v>1.436919549E-05</v>
      </c>
      <c r="G22" s="317">
        <v>1.6213909186E-05</v>
      </c>
      <c r="H22" s="317">
        <v>2.1342404222E-05</v>
      </c>
      <c r="I22" s="317">
        <v>1.7751594654E-05</v>
      </c>
      <c r="J22" s="317">
        <v>2.1011582365E-05</v>
      </c>
      <c r="K22" s="317"/>
      <c r="L22" s="317">
        <v>1.7609040861E-05</v>
      </c>
      <c r="M22" s="317">
        <v>2.548071387E-05</v>
      </c>
      <c r="N22" s="317">
        <v>1.8468769419412704E-05</v>
      </c>
    </row>
    <row r="23" spans="2:14" ht="15" customHeight="1">
      <c r="B23" s="169">
        <v>1981</v>
      </c>
      <c r="C23" s="317">
        <v>2.2400596434E-05</v>
      </c>
      <c r="D23" s="317">
        <v>1.8068634967E-05</v>
      </c>
      <c r="E23" s="317">
        <v>1.8662013262E-05</v>
      </c>
      <c r="F23" s="317">
        <v>2.1227935336E-05</v>
      </c>
      <c r="G23" s="317">
        <v>2.3189217545E-05</v>
      </c>
      <c r="H23" s="317">
        <v>2.8398203057E-05</v>
      </c>
      <c r="I23" s="317">
        <v>2.2798373014E-05</v>
      </c>
      <c r="J23" s="317">
        <v>2.990578518E-05</v>
      </c>
      <c r="K23" s="317"/>
      <c r="L23" s="317">
        <v>2.4570686899E-05</v>
      </c>
      <c r="M23" s="317">
        <v>3.5866652844E-05</v>
      </c>
      <c r="N23" s="317">
        <v>2.418698456657702E-05</v>
      </c>
    </row>
    <row r="24" spans="2:14" ht="15" customHeight="1">
      <c r="B24" s="169">
        <v>1982</v>
      </c>
      <c r="C24" s="317">
        <v>2.8367886204E-05</v>
      </c>
      <c r="D24" s="317">
        <v>2.3279981683E-05</v>
      </c>
      <c r="E24" s="317">
        <v>2.4147432359E-05</v>
      </c>
      <c r="F24" s="317">
        <v>2.6501759078E-05</v>
      </c>
      <c r="G24" s="317">
        <v>2.7873829572E-05</v>
      </c>
      <c r="H24" s="317">
        <v>3.567098286E-05</v>
      </c>
      <c r="I24" s="317">
        <v>2.8730509672E-05</v>
      </c>
      <c r="J24" s="317">
        <v>3.7830818253E-05</v>
      </c>
      <c r="K24" s="317"/>
      <c r="L24" s="317">
        <v>3.0736239105E-05</v>
      </c>
      <c r="M24" s="317">
        <v>4.5640315744E-05</v>
      </c>
      <c r="N24" s="317">
        <v>3.40251559688411E-05</v>
      </c>
    </row>
    <row r="25" spans="2:14" ht="15" customHeight="1">
      <c r="B25" s="169">
        <v>1983</v>
      </c>
      <c r="C25" s="317">
        <v>3.6596197403E-05</v>
      </c>
      <c r="D25" s="317">
        <v>3.2463321398E-05</v>
      </c>
      <c r="E25" s="317">
        <v>3.4716090141E-05</v>
      </c>
      <c r="F25" s="317">
        <v>3.7275482766E-05</v>
      </c>
      <c r="G25" s="317">
        <v>3.7521510614E-05</v>
      </c>
      <c r="H25" s="317">
        <v>4.6121986347E-05</v>
      </c>
      <c r="I25" s="317">
        <v>3.7348864537E-05</v>
      </c>
      <c r="J25" s="317">
        <v>4.8848518663E-05</v>
      </c>
      <c r="K25" s="317"/>
      <c r="L25" s="317">
        <v>4.0359627052E-05</v>
      </c>
      <c r="M25" s="317">
        <v>5.86931925E-05</v>
      </c>
      <c r="N25" s="317">
        <v>4.617192354853177E-05</v>
      </c>
    </row>
    <row r="26" spans="2:14" ht="15" customHeight="1">
      <c r="B26" s="169">
        <v>1984</v>
      </c>
      <c r="C26" s="317">
        <v>5.4928118356E-05</v>
      </c>
      <c r="D26" s="317">
        <v>5.106434493E-05</v>
      </c>
      <c r="E26" s="317">
        <v>5.4174936886E-05</v>
      </c>
      <c r="F26" s="317">
        <v>5.772865427E-05</v>
      </c>
      <c r="G26" s="317">
        <v>5.6881080814E-05</v>
      </c>
      <c r="H26" s="317">
        <v>6.6284236456E-05</v>
      </c>
      <c r="I26" s="317">
        <v>5.5870821033E-05</v>
      </c>
      <c r="J26" s="317">
        <v>6.9485003429E-05</v>
      </c>
      <c r="K26" s="317"/>
      <c r="L26" s="317">
        <v>6.1473785622E-05</v>
      </c>
      <c r="M26" s="317">
        <v>8.0901728408E-05</v>
      </c>
      <c r="N26" s="317">
        <v>7.135338031461564E-05</v>
      </c>
    </row>
    <row r="27" spans="2:14" ht="15" customHeight="1">
      <c r="B27" s="169">
        <v>1985</v>
      </c>
      <c r="C27" s="317">
        <v>7.7586950849E-05</v>
      </c>
      <c r="D27" s="317">
        <v>7.6225035467E-05</v>
      </c>
      <c r="E27" s="317">
        <v>8.3054846627E-05</v>
      </c>
      <c r="F27" s="317">
        <v>8.8211385799E-05</v>
      </c>
      <c r="G27" s="317">
        <v>8.13875694E-05</v>
      </c>
      <c r="H27" s="317">
        <v>9.4891946516E-05</v>
      </c>
      <c r="I27" s="317">
        <v>8.1049142024E-05</v>
      </c>
      <c r="J27" s="317">
        <v>9.9143024272E-05</v>
      </c>
      <c r="K27" s="317"/>
      <c r="L27" s="317">
        <v>8.8313300221E-05</v>
      </c>
      <c r="M27" s="317">
        <v>0.000114276157668</v>
      </c>
      <c r="N27" s="317">
        <v>0.00010065479333579925</v>
      </c>
    </row>
    <row r="28" spans="2:14" ht="15" customHeight="1">
      <c r="B28" s="169">
        <v>1986</v>
      </c>
      <c r="C28" s="317">
        <v>0.000108324113044</v>
      </c>
      <c r="D28" s="317">
        <v>0.000115730067161</v>
      </c>
      <c r="E28" s="317">
        <v>0.000130161124339</v>
      </c>
      <c r="F28" s="317">
        <v>0.000137644599607</v>
      </c>
      <c r="G28" s="317">
        <v>0.00012080412931</v>
      </c>
      <c r="H28" s="317">
        <v>0.000132360618165</v>
      </c>
      <c r="I28" s="317">
        <v>0.000112854470845</v>
      </c>
      <c r="J28" s="317">
        <v>0.000138350635355</v>
      </c>
      <c r="K28" s="317"/>
      <c r="L28" s="317">
        <v>0.000125530656396</v>
      </c>
      <c r="M28" s="317">
        <v>0.000159677167811</v>
      </c>
      <c r="N28" s="317">
        <v>0.0001521897633888143</v>
      </c>
    </row>
    <row r="29" spans="2:14" ht="15" customHeight="1">
      <c r="B29" s="169">
        <v>1987</v>
      </c>
      <c r="C29" s="317">
        <v>0.000156299112071</v>
      </c>
      <c r="D29" s="317">
        <v>0.000179906383358</v>
      </c>
      <c r="E29" s="317">
        <v>0.000205782679258</v>
      </c>
      <c r="F29" s="317">
        <v>0.000204284046644</v>
      </c>
      <c r="G29" s="317">
        <v>0.000180844587219</v>
      </c>
      <c r="H29" s="317">
        <v>0.000189735074141</v>
      </c>
      <c r="I29" s="317">
        <v>0.000164457318066</v>
      </c>
      <c r="J29" s="317">
        <v>0.000197499076812</v>
      </c>
      <c r="K29" s="317"/>
      <c r="L29" s="317">
        <v>0.000181033301383</v>
      </c>
      <c r="M29" s="317">
        <v>0.000225095346429</v>
      </c>
      <c r="N29" s="317">
        <v>0.00021430875899372358</v>
      </c>
    </row>
    <row r="30" spans="2:14" ht="15" customHeight="1">
      <c r="B30" s="169">
        <v>1988</v>
      </c>
      <c r="C30" s="317">
        <v>0.000308472864622</v>
      </c>
      <c r="D30" s="317">
        <v>0.000338494444421</v>
      </c>
      <c r="E30" s="317">
        <v>0.000373133356141</v>
      </c>
      <c r="F30" s="317">
        <v>0.000370921724097</v>
      </c>
      <c r="G30" s="317">
        <v>0.000340259678033</v>
      </c>
      <c r="H30" s="317">
        <v>0.000354398732144</v>
      </c>
      <c r="I30" s="317">
        <v>0.000321555935292</v>
      </c>
      <c r="J30" s="317">
        <v>0.000364585764846</v>
      </c>
      <c r="K30" s="317"/>
      <c r="L30" s="317">
        <v>0.000342100324011</v>
      </c>
      <c r="M30" s="317">
        <v>0.00040077488449</v>
      </c>
      <c r="N30" s="317">
        <v>0.00038110098693560306</v>
      </c>
    </row>
    <row r="31" spans="2:14" ht="15" customHeight="1">
      <c r="B31" s="169">
        <v>1989</v>
      </c>
      <c r="C31" s="317">
        <v>0.000446148916781</v>
      </c>
      <c r="D31" s="317">
        <v>0.000489379547886</v>
      </c>
      <c r="E31" s="317">
        <v>0.000541728636429</v>
      </c>
      <c r="F31" s="317">
        <v>0.000536112664936</v>
      </c>
      <c r="G31" s="317">
        <v>0.000491931640664</v>
      </c>
      <c r="H31" s="317">
        <v>0.000516292198959</v>
      </c>
      <c r="I31" s="317">
        <v>0.000471006073897</v>
      </c>
      <c r="J31" s="317">
        <v>0.000530407244542</v>
      </c>
      <c r="K31" s="317"/>
      <c r="L31" s="317">
        <v>0.000499056530016</v>
      </c>
      <c r="M31" s="317">
        <v>0.000580663276611</v>
      </c>
      <c r="N31" s="317">
        <v>0.0005420767347570002</v>
      </c>
    </row>
    <row r="32" spans="2:14" ht="15" customHeight="1">
      <c r="B32" s="169">
        <v>1990</v>
      </c>
      <c r="C32" s="317">
        <v>0.000675017278045</v>
      </c>
      <c r="D32" s="317">
        <v>0.000725147022089</v>
      </c>
      <c r="E32" s="317">
        <v>0.000797786612362</v>
      </c>
      <c r="F32" s="317">
        <v>0.000782439989922</v>
      </c>
      <c r="G32" s="317">
        <v>0.000728928631855</v>
      </c>
      <c r="H32" s="317">
        <v>0.000775062742066</v>
      </c>
      <c r="I32" s="317">
        <v>0.000728587659415</v>
      </c>
      <c r="J32" s="317">
        <v>0.00079019701214</v>
      </c>
      <c r="K32" s="317"/>
      <c r="L32" s="317">
        <v>0.000754885848626</v>
      </c>
      <c r="M32" s="317">
        <v>0.000845180750596</v>
      </c>
      <c r="N32" s="317">
        <v>0.0007028143892852664</v>
      </c>
    </row>
    <row r="33" spans="2:14" ht="15" customHeight="1">
      <c r="B33" s="169">
        <v>1991</v>
      </c>
      <c r="C33" s="317">
        <v>0.001195781072452</v>
      </c>
      <c r="D33" s="317">
        <v>0.001241897280445</v>
      </c>
      <c r="E33" s="317">
        <v>0.001321466819067</v>
      </c>
      <c r="F33" s="317">
        <v>0.001307117727993</v>
      </c>
      <c r="G33" s="317">
        <v>0.001248373720038</v>
      </c>
      <c r="H33" s="317">
        <v>0.001303927499571</v>
      </c>
      <c r="I33" s="317">
        <v>0.001255973003721</v>
      </c>
      <c r="J33" s="317">
        <v>0.001321191303798</v>
      </c>
      <c r="K33" s="317"/>
      <c r="L33" s="317">
        <v>0.001277813922326</v>
      </c>
      <c r="M33" s="317">
        <v>0.001386819637671</v>
      </c>
      <c r="N33" s="317">
        <v>0.001110469673364077</v>
      </c>
    </row>
    <row r="34" spans="2:14" ht="15" customHeight="1">
      <c r="B34" s="169">
        <v>1992</v>
      </c>
      <c r="C34" s="317">
        <v>0.001890057554505</v>
      </c>
      <c r="D34" s="317">
        <v>0.001999221815633</v>
      </c>
      <c r="E34" s="317">
        <v>0.002145594432169</v>
      </c>
      <c r="F34" s="317">
        <v>0.002131484281306</v>
      </c>
      <c r="G34" s="317">
        <v>0.002009647669305</v>
      </c>
      <c r="H34" s="317">
        <v>0.0020872531212</v>
      </c>
      <c r="I34" s="317">
        <v>0.001964465696767</v>
      </c>
      <c r="J34" s="317">
        <v>0.002126991660547</v>
      </c>
      <c r="K34" s="317"/>
      <c r="L34" s="317">
        <v>0.002033745753945</v>
      </c>
      <c r="M34" s="317">
        <v>0.002270761558577</v>
      </c>
      <c r="N34" s="317">
        <v>0.0018537715774713415</v>
      </c>
    </row>
    <row r="35" spans="2:14" ht="15" customHeight="1">
      <c r="B35" s="169">
        <v>1993</v>
      </c>
      <c r="C35" s="317">
        <v>0.003293240086608</v>
      </c>
      <c r="D35" s="317">
        <v>0.003322898181794</v>
      </c>
      <c r="E35" s="317">
        <v>0.003400649001579</v>
      </c>
      <c r="F35" s="317">
        <v>0.003420465762663</v>
      </c>
      <c r="G35" s="317">
        <v>0.003340226949387</v>
      </c>
      <c r="H35" s="317">
        <v>0.003381301591709</v>
      </c>
      <c r="I35" s="317">
        <v>0.003292499028186</v>
      </c>
      <c r="J35" s="317">
        <v>0.003415872114909</v>
      </c>
      <c r="K35" s="317"/>
      <c r="L35" s="317">
        <v>0.003323119256063</v>
      </c>
      <c r="M35" s="317">
        <v>0.003551302605333</v>
      </c>
      <c r="N35" s="317">
        <v>0.002727654265314642</v>
      </c>
    </row>
    <row r="36" spans="2:14" ht="15" customHeight="1">
      <c r="B36" s="169">
        <v>1994</v>
      </c>
      <c r="C36" s="317">
        <v>0.0066557388045</v>
      </c>
      <c r="D36" s="317">
        <v>0.007367666974683</v>
      </c>
      <c r="E36" s="317">
        <v>0.00811782349893</v>
      </c>
      <c r="F36" s="317">
        <v>0.008063377883799</v>
      </c>
      <c r="G36" s="317">
        <v>0.007406089033296</v>
      </c>
      <c r="H36" s="317">
        <v>0.007737293209716</v>
      </c>
      <c r="I36" s="317">
        <v>0.007013186812161</v>
      </c>
      <c r="J36" s="317">
        <v>0.007951504986247</v>
      </c>
      <c r="K36" s="317"/>
      <c r="L36" s="317">
        <v>0.007472720080415</v>
      </c>
      <c r="M36" s="317">
        <v>0.008688147745775</v>
      </c>
      <c r="N36" s="317">
        <v>0.008074453474484551</v>
      </c>
    </row>
    <row r="37" spans="2:14" ht="15" customHeight="1">
      <c r="B37" s="169">
        <v>1995</v>
      </c>
      <c r="C37" s="317">
        <v>0.011238548915491</v>
      </c>
      <c r="D37" s="317">
        <v>0.012704396805446</v>
      </c>
      <c r="E37" s="317">
        <v>0.014096815624234</v>
      </c>
      <c r="F37" s="317">
        <v>0.014110202181118</v>
      </c>
      <c r="G37" s="317">
        <v>0.012770649674961</v>
      </c>
      <c r="H37" s="317">
        <v>0.013192475102431</v>
      </c>
      <c r="I37" s="317">
        <v>0.011604641072931</v>
      </c>
      <c r="J37" s="317">
        <v>0.013657829838113</v>
      </c>
      <c r="K37" s="317"/>
      <c r="L37" s="317">
        <v>0.012647279827713</v>
      </c>
      <c r="M37" s="317">
        <v>0.015251280045578</v>
      </c>
      <c r="N37" s="317">
        <v>0.01548551041446418</v>
      </c>
    </row>
    <row r="38" spans="2:14" ht="15" customHeight="1">
      <c r="B38" s="169">
        <v>1996</v>
      </c>
      <c r="C38" s="317">
        <v>0.020555337775601</v>
      </c>
      <c r="D38" s="317">
        <v>0.023081260404836</v>
      </c>
      <c r="E38" s="317">
        <v>0.025227925265501</v>
      </c>
      <c r="F38" s="317">
        <v>0.025512259462381</v>
      </c>
      <c r="G38" s="317">
        <v>0.023201628160761</v>
      </c>
      <c r="H38" s="317">
        <v>0.02353423141752</v>
      </c>
      <c r="I38" s="317">
        <v>0.0205957375522</v>
      </c>
      <c r="J38" s="317">
        <v>0.024395553576135</v>
      </c>
      <c r="K38" s="317"/>
      <c r="L38" s="317">
        <v>0.022532786921976</v>
      </c>
      <c r="M38" s="317">
        <v>0.027346185738849</v>
      </c>
      <c r="N38" s="317">
        <v>0.02463458673674127</v>
      </c>
    </row>
    <row r="39" spans="2:14" ht="15" customHeight="1">
      <c r="B39" s="169">
        <v>1997</v>
      </c>
      <c r="C39" s="317">
        <v>0.039087376124423</v>
      </c>
      <c r="D39" s="317">
        <v>0.041872491708614</v>
      </c>
      <c r="E39" s="317">
        <v>0.044360354128476</v>
      </c>
      <c r="F39" s="317">
        <v>0.044689326322255</v>
      </c>
      <c r="G39" s="317">
        <v>0.042090854907744</v>
      </c>
      <c r="H39" s="317">
        <v>0.042754680688496</v>
      </c>
      <c r="I39" s="317">
        <v>0.039338104677501</v>
      </c>
      <c r="J39" s="317">
        <v>0.043750358095517</v>
      </c>
      <c r="K39" s="317"/>
      <c r="L39" s="317">
        <v>0.041460989026069</v>
      </c>
      <c r="M39" s="317">
        <v>0.047128188639636</v>
      </c>
      <c r="N39" s="317">
        <v>0.03927836851070363</v>
      </c>
    </row>
    <row r="40" spans="2:14" ht="15" customHeight="1">
      <c r="B40" s="169">
        <v>1998</v>
      </c>
      <c r="C40" s="317">
        <v>0.067557437644296</v>
      </c>
      <c r="D40" s="317">
        <v>0.073214945521373</v>
      </c>
      <c r="E40" s="317">
        <v>0.077343247729886</v>
      </c>
      <c r="F40" s="317">
        <v>0.078783499671655</v>
      </c>
      <c r="G40" s="317">
        <v>0.073596758236017</v>
      </c>
      <c r="H40" s="317">
        <v>0.073423966768882</v>
      </c>
      <c r="I40" s="317">
        <v>0.065908135266324</v>
      </c>
      <c r="J40" s="317">
        <v>0.075592207583515</v>
      </c>
      <c r="K40" s="317"/>
      <c r="L40" s="317">
        <v>0.070767920263736</v>
      </c>
      <c r="M40" s="317">
        <v>0.082909606123028</v>
      </c>
      <c r="N40" s="317">
        <v>0.06594305329449325</v>
      </c>
    </row>
    <row r="41" spans="2:14" ht="15" customHeight="1">
      <c r="B41" s="169">
        <v>1999</v>
      </c>
      <c r="C41" s="317">
        <v>0.101539219424347</v>
      </c>
      <c r="D41" s="317">
        <v>0.110621614733539</v>
      </c>
      <c r="E41" s="317">
        <v>0.117208721878924</v>
      </c>
      <c r="F41" s="317">
        <v>0.119480356199328</v>
      </c>
      <c r="G41" s="317">
        <v>0.111198501579781</v>
      </c>
      <c r="H41" s="317">
        <v>0.110854459428461</v>
      </c>
      <c r="I41" s="317">
        <v>0.098911356532534</v>
      </c>
      <c r="J41" s="317">
        <v>0.114298876343426</v>
      </c>
      <c r="K41" s="317"/>
      <c r="L41" s="317">
        <v>0.106684463280972</v>
      </c>
      <c r="M41" s="317">
        <v>0.125925242943069</v>
      </c>
      <c r="N41" s="317">
        <v>0.09566579331797115</v>
      </c>
    </row>
    <row r="42" spans="2:14" ht="15" customHeight="1">
      <c r="B42" s="169">
        <v>2000</v>
      </c>
      <c r="C42" s="317">
        <v>0.145092235281767</v>
      </c>
      <c r="D42" s="317">
        <v>0.158799599594529</v>
      </c>
      <c r="E42" s="317">
        <v>0.168697070510111</v>
      </c>
      <c r="F42" s="317">
        <v>0.172079131057006</v>
      </c>
      <c r="G42" s="317">
        <v>0.159627732508836</v>
      </c>
      <c r="H42" s="317">
        <v>0.1590294514723</v>
      </c>
      <c r="I42" s="317">
        <v>0.141150901204494</v>
      </c>
      <c r="J42" s="317">
        <v>0.164186029524889</v>
      </c>
      <c r="K42" s="317"/>
      <c r="L42" s="317">
        <v>0.152846315208137</v>
      </c>
      <c r="M42" s="317">
        <v>0.181598436838699</v>
      </c>
      <c r="N42" s="317">
        <v>0.13660361434453433</v>
      </c>
    </row>
    <row r="43" spans="2:14" ht="15" customHeight="1">
      <c r="B43" s="169">
        <v>2001</v>
      </c>
      <c r="C43" s="317">
        <v>0.235627219092826</v>
      </c>
      <c r="D43" s="317">
        <v>0.266213322287017</v>
      </c>
      <c r="E43" s="317">
        <v>0.287859543180989</v>
      </c>
      <c r="F43" s="317">
        <v>0.294919418170601</v>
      </c>
      <c r="G43" s="317">
        <v>0.267601613031929</v>
      </c>
      <c r="H43" s="317">
        <v>0.265407557372145</v>
      </c>
      <c r="I43" s="317">
        <v>0.227112192127463</v>
      </c>
      <c r="J43" s="317">
        <v>0.276472902699492</v>
      </c>
      <c r="K43" s="317"/>
      <c r="L43" s="317">
        <v>0.252798830983853</v>
      </c>
      <c r="M43" s="317">
        <v>0.313954423083455</v>
      </c>
      <c r="N43" s="317">
        <v>0.2637805987909723</v>
      </c>
    </row>
    <row r="44" spans="2:14" ht="15" customHeight="1">
      <c r="B44" s="169">
        <v>2002</v>
      </c>
      <c r="C44" s="317">
        <v>0.328473316724181</v>
      </c>
      <c r="D44" s="317">
        <v>0.362419337181472</v>
      </c>
      <c r="E44" s="317">
        <v>0.38651739290978</v>
      </c>
      <c r="F44" s="317">
        <v>0.394621255635726</v>
      </c>
      <c r="G44" s="317">
        <v>0.364309338054696</v>
      </c>
      <c r="H44" s="317">
        <v>0.362560359793252</v>
      </c>
      <c r="I44" s="317">
        <v>0.318721752051395</v>
      </c>
      <c r="J44" s="317">
        <v>0.375097001657142</v>
      </c>
      <c r="K44" s="317"/>
      <c r="L44" s="317">
        <v>0.347694527027456</v>
      </c>
      <c r="M44" s="317">
        <v>0.41716247353114</v>
      </c>
      <c r="N44" s="317">
        <v>0.32660028877855546</v>
      </c>
    </row>
    <row r="45" spans="2:14" ht="15" customHeight="1">
      <c r="B45" s="169">
        <v>2003</v>
      </c>
      <c r="C45" s="317">
        <v>0.396988561882115</v>
      </c>
      <c r="D45" s="317">
        <v>0.424286945018961</v>
      </c>
      <c r="E45" s="317">
        <v>0.444132335834381</v>
      </c>
      <c r="F45" s="317">
        <v>0.451308726637025</v>
      </c>
      <c r="G45" s="317">
        <v>0.426499582740833</v>
      </c>
      <c r="H45" s="317">
        <v>0.426413994907807</v>
      </c>
      <c r="I45" s="317">
        <v>0.388652400360628</v>
      </c>
      <c r="J45" s="317">
        <v>0.437098984423265</v>
      </c>
      <c r="K45" s="317"/>
      <c r="L45" s="317">
        <v>0.412693029891004</v>
      </c>
      <c r="M45" s="317">
        <v>0.472573144264128</v>
      </c>
      <c r="N45" s="317">
        <v>0.40153424970198853</v>
      </c>
    </row>
    <row r="46" spans="2:14" ht="15" customHeight="1">
      <c r="B46" s="169">
        <v>2004</v>
      </c>
      <c r="C46" s="317">
        <v>0.453452558146591</v>
      </c>
      <c r="D46" s="317">
        <v>0.480907898950851</v>
      </c>
      <c r="E46" s="317">
        <v>0.501173092059718</v>
      </c>
      <c r="F46" s="317">
        <v>0.508705018269107</v>
      </c>
      <c r="G46" s="317">
        <v>0.483415812452448</v>
      </c>
      <c r="H46" s="317">
        <v>0.483853715918046</v>
      </c>
      <c r="I46" s="317">
        <v>0.444905824032843</v>
      </c>
      <c r="J46" s="317">
        <v>0.494881384119744</v>
      </c>
      <c r="K46" s="317"/>
      <c r="L46" s="317">
        <v>0.469319881950884</v>
      </c>
      <c r="M46" s="317">
        <v>0.531488156064794</v>
      </c>
      <c r="N46" s="317">
        <v>0.45787175111560763</v>
      </c>
    </row>
    <row r="47" spans="2:14" ht="15" customHeight="1">
      <c r="B47" s="169">
        <v>2005</v>
      </c>
      <c r="C47" s="317">
        <v>0.483949414960219</v>
      </c>
      <c r="D47" s="317">
        <v>0.494613569053603</v>
      </c>
      <c r="E47" s="317">
        <v>0.504357413321656</v>
      </c>
      <c r="F47" s="317">
        <v>0.509120770641859</v>
      </c>
      <c r="G47" s="317">
        <v>0.497192957020839</v>
      </c>
      <c r="H47" s="317">
        <v>0.50032217707437</v>
      </c>
      <c r="I47" s="317">
        <v>0.479754278229743</v>
      </c>
      <c r="J47" s="317">
        <v>0.506245401827958</v>
      </c>
      <c r="K47" s="317"/>
      <c r="L47" s="317">
        <v>0.490490410135251</v>
      </c>
      <c r="M47" s="317">
        <v>0.526037403194204</v>
      </c>
      <c r="N47" s="317">
        <v>0.4471969711653711</v>
      </c>
    </row>
    <row r="48" spans="2:14" ht="15" customHeight="1">
      <c r="B48" s="169">
        <v>2006</v>
      </c>
      <c r="C48" s="317">
        <v>0.564613347821865</v>
      </c>
      <c r="D48" s="317">
        <v>0.565584102119723</v>
      </c>
      <c r="E48" s="317">
        <v>0.570042139843125</v>
      </c>
      <c r="F48" s="317">
        <v>0.573739089152503</v>
      </c>
      <c r="G48" s="317">
        <v>0.568533598289549</v>
      </c>
      <c r="H48" s="317">
        <v>0.573769431087662</v>
      </c>
      <c r="I48" s="317">
        <v>0.562897907534406</v>
      </c>
      <c r="J48" s="317">
        <v>0.577207714667589</v>
      </c>
      <c r="K48" s="317"/>
      <c r="L48" s="317">
        <v>0.565744436339247</v>
      </c>
      <c r="M48" s="317">
        <v>0.589317188991314</v>
      </c>
      <c r="N48" s="317">
        <v>0.4995485966537279</v>
      </c>
    </row>
    <row r="49" spans="2:14" ht="15" customHeight="1">
      <c r="B49" s="169">
        <v>2007</v>
      </c>
      <c r="C49" s="317">
        <v>0.598363469901986</v>
      </c>
      <c r="D49" s="317">
        <v>0.579347710959154</v>
      </c>
      <c r="E49" s="317">
        <v>0.572369930005013</v>
      </c>
      <c r="F49" s="317">
        <v>0.573177182113878</v>
      </c>
      <c r="G49" s="317">
        <v>0.582368983742578</v>
      </c>
      <c r="H49" s="317">
        <v>0.590637179101522</v>
      </c>
      <c r="I49" s="317">
        <v>0.6022452997428</v>
      </c>
      <c r="J49" s="317">
        <v>0.588331831370126</v>
      </c>
      <c r="K49" s="317"/>
      <c r="L49" s="317">
        <v>0.588104899664103</v>
      </c>
      <c r="M49" s="317">
        <v>0.582772696152223</v>
      </c>
      <c r="N49" s="317">
        <v>0.5422435588961947</v>
      </c>
    </row>
    <row r="50" spans="2:14" ht="15" customHeight="1">
      <c r="B50" s="169">
        <v>2008</v>
      </c>
      <c r="C50" s="317">
        <v>0.684380407305015</v>
      </c>
      <c r="D50" s="317">
        <v>0.656172911762149</v>
      </c>
      <c r="E50" s="317">
        <v>0.644623907750049</v>
      </c>
      <c r="F50" s="317">
        <v>0.644620297815504</v>
      </c>
      <c r="G50" s="317">
        <v>0.659594824582422</v>
      </c>
      <c r="H50" s="317">
        <v>0.669900006594394</v>
      </c>
      <c r="I50" s="317">
        <v>0.690738377970718</v>
      </c>
      <c r="J50" s="317">
        <v>0.665411483798241</v>
      </c>
      <c r="K50" s="317"/>
      <c r="L50" s="317">
        <v>0.668900975477862</v>
      </c>
      <c r="M50" s="317">
        <v>0.653555740860769</v>
      </c>
      <c r="N50" s="317">
        <v>0.6206051912162298</v>
      </c>
    </row>
    <row r="51" spans="2:14" ht="15" customHeight="1">
      <c r="B51" s="169">
        <v>2009</v>
      </c>
      <c r="C51" s="317">
        <v>0.650679137857175</v>
      </c>
      <c r="D51" s="317">
        <v>0.656342830691746</v>
      </c>
      <c r="E51" s="317">
        <v>0.663025378596296</v>
      </c>
      <c r="F51" s="317">
        <v>0.667580275729515</v>
      </c>
      <c r="G51" s="317">
        <v>0.65976562963175</v>
      </c>
      <c r="H51" s="317">
        <v>0.665336097671184</v>
      </c>
      <c r="I51" s="317">
        <v>0.646954526287977</v>
      </c>
      <c r="J51" s="317">
        <v>0.670289435817317</v>
      </c>
      <c r="K51" s="317"/>
      <c r="L51" s="317">
        <v>0.654883237531153</v>
      </c>
      <c r="M51" s="317">
        <v>0.686077579021337</v>
      </c>
      <c r="N51" s="317">
        <v>0.6058361824520998</v>
      </c>
    </row>
    <row r="52" spans="2:14" ht="15" customHeight="1">
      <c r="B52" s="169">
        <v>2010</v>
      </c>
      <c r="C52" s="317">
        <v>0.682631017352882</v>
      </c>
      <c r="D52" s="317">
        <v>0.66408816691817</v>
      </c>
      <c r="E52" s="317">
        <v>0.656715887211486</v>
      </c>
      <c r="F52" s="317">
        <v>0.65766974315836</v>
      </c>
      <c r="G52" s="317">
        <v>0.667551357445292</v>
      </c>
      <c r="H52" s="317">
        <v>0.676733297219307</v>
      </c>
      <c r="I52" s="317">
        <v>0.685619059591805</v>
      </c>
      <c r="J52" s="317">
        <v>0.674627218837683</v>
      </c>
      <c r="K52" s="317"/>
      <c r="L52" s="317">
        <v>0.673081440189548</v>
      </c>
      <c r="M52" s="317">
        <v>0.668579900801875</v>
      </c>
      <c r="N52" s="317">
        <v>0.614337643779449</v>
      </c>
    </row>
    <row r="53" spans="2:14" ht="15" customHeight="1">
      <c r="B53" s="169">
        <v>2011</v>
      </c>
      <c r="C53" s="317">
        <v>0.785584206562002</v>
      </c>
      <c r="D53" s="317">
        <v>0.774565901890369</v>
      </c>
      <c r="E53" s="317">
        <v>0.771799493189803</v>
      </c>
      <c r="F53" s="317">
        <v>0.774380702640196</v>
      </c>
      <c r="G53" s="317">
        <v>0.778605228937118</v>
      </c>
      <c r="H53" s="317">
        <v>0.787812151768631</v>
      </c>
      <c r="I53" s="317">
        <v>0.785978392909238</v>
      </c>
      <c r="J53" s="317">
        <v>0.788356079703323</v>
      </c>
      <c r="K53" s="317"/>
      <c r="L53" s="317">
        <v>0.780572046236024</v>
      </c>
      <c r="M53" s="317">
        <v>0.790195835876258</v>
      </c>
      <c r="N53" s="317">
        <v>0.7780995588157997</v>
      </c>
    </row>
    <row r="54" spans="2:14" ht="15" customHeight="1">
      <c r="B54" s="169">
        <v>2012</v>
      </c>
      <c r="C54" s="317">
        <v>0.820032686904569</v>
      </c>
      <c r="D54" s="317">
        <v>0.794244115733465</v>
      </c>
      <c r="E54" s="317">
        <v>0.783272523401334</v>
      </c>
      <c r="F54" s="317">
        <v>0.783851576275249</v>
      </c>
      <c r="G54" s="317">
        <v>0.798386063798276</v>
      </c>
      <c r="H54" s="317">
        <v>0.80990281235062</v>
      </c>
      <c r="I54" s="317">
        <v>0.824586333526386</v>
      </c>
      <c r="J54" s="317">
        <v>0.806307286793037</v>
      </c>
      <c r="K54" s="317"/>
      <c r="L54" s="317">
        <v>0.806573373486468</v>
      </c>
      <c r="M54" s="317">
        <v>0.795695731438072</v>
      </c>
      <c r="N54" s="317">
        <v>0.7623544850344965</v>
      </c>
    </row>
    <row r="55" spans="2:14" ht="15" customHeight="1">
      <c r="B55" s="169">
        <v>2013</v>
      </c>
      <c r="C55" s="317">
        <v>0.86831512409225</v>
      </c>
      <c r="D55" s="317">
        <v>0.853205641595284</v>
      </c>
      <c r="E55" s="317">
        <v>0.848293270979701</v>
      </c>
      <c r="F55" s="317">
        <v>0.850640089657862</v>
      </c>
      <c r="G55" s="317">
        <v>0.857655071419297</v>
      </c>
      <c r="H55" s="317">
        <v>0.868249925939025</v>
      </c>
      <c r="I55" s="317">
        <v>0.869518751493972</v>
      </c>
      <c r="J55" s="317">
        <v>0.867933297934589</v>
      </c>
      <c r="K55" s="317"/>
      <c r="L55" s="317">
        <v>0.861141532881972</v>
      </c>
      <c r="M55" s="317">
        <v>0.866984797998348</v>
      </c>
      <c r="N55" s="317">
        <v>0.823990966829846</v>
      </c>
    </row>
    <row r="56" spans="2:14" ht="15" customHeight="1">
      <c r="B56" s="169">
        <v>2014</v>
      </c>
      <c r="C56" s="317">
        <v>0.938965111806432</v>
      </c>
      <c r="D56" s="317">
        <v>0.938843398970893</v>
      </c>
      <c r="E56" s="317">
        <v>0.93881549260074</v>
      </c>
      <c r="F56" s="317">
        <v>0.938822170513897</v>
      </c>
      <c r="G56" s="317">
        <v>0.938885407635048</v>
      </c>
      <c r="H56" s="317">
        <v>0.938967136150235</v>
      </c>
      <c r="I56" s="317">
        <v>0.938967136150235</v>
      </c>
      <c r="J56" s="317">
        <v>0.938967136150235</v>
      </c>
      <c r="K56" s="317"/>
      <c r="L56" s="317">
        <v>0.938967136150235</v>
      </c>
      <c r="M56" s="317">
        <v>0.938967136150235</v>
      </c>
      <c r="N56" s="317">
        <v>0.9389671361502347</v>
      </c>
    </row>
    <row r="57" spans="2:14" ht="15" customHeight="1">
      <c r="B57" s="169">
        <v>2015</v>
      </c>
      <c r="C57" s="317">
        <v>1</v>
      </c>
      <c r="D57" s="317">
        <v>1</v>
      </c>
      <c r="E57" s="317">
        <v>1</v>
      </c>
      <c r="F57" s="317">
        <v>1</v>
      </c>
      <c r="G57" s="317">
        <v>1</v>
      </c>
      <c r="H57" s="317">
        <v>1</v>
      </c>
      <c r="I57" s="317">
        <v>1</v>
      </c>
      <c r="J57" s="317">
        <v>1</v>
      </c>
      <c r="K57" s="317"/>
      <c r="L57" s="317">
        <v>1</v>
      </c>
      <c r="M57" s="317">
        <v>1</v>
      </c>
      <c r="N57" s="317">
        <v>1</v>
      </c>
    </row>
    <row r="58" spans="2:14" ht="15" customHeight="1">
      <c r="B58" s="169">
        <v>2016</v>
      </c>
      <c r="C58" s="317">
        <v>1.05297519150809</v>
      </c>
      <c r="D58" s="317">
        <v>1.05309768128645</v>
      </c>
      <c r="E58" s="317">
        <v>1.05334912159344</v>
      </c>
      <c r="F58" s="317">
        <v>1.05292313946744</v>
      </c>
      <c r="G58" s="317">
        <v>1.05294496189697</v>
      </c>
      <c r="H58" s="317">
        <v>1.053</v>
      </c>
      <c r="I58" s="317">
        <v>1.053</v>
      </c>
      <c r="J58" s="317">
        <v>1.053</v>
      </c>
      <c r="K58" s="317"/>
      <c r="L58" s="317">
        <v>1.053</v>
      </c>
      <c r="M58" s="317">
        <v>1.053</v>
      </c>
      <c r="N58" s="317">
        <v>1.053</v>
      </c>
    </row>
    <row r="59" spans="2:14" ht="15" customHeight="1">
      <c r="B59" s="169">
        <v>2017</v>
      </c>
      <c r="C59" s="317">
        <v>1.10143559298219</v>
      </c>
      <c r="D59" s="317">
        <v>1.09992038621719</v>
      </c>
      <c r="E59" s="317">
        <v>1.09870300368727</v>
      </c>
      <c r="F59" s="317">
        <v>1.10056866819283</v>
      </c>
      <c r="G59" s="317">
        <v>1.10102946312485</v>
      </c>
      <c r="H59" s="317">
        <v>1.101438</v>
      </c>
      <c r="I59" s="317">
        <v>1.101438</v>
      </c>
      <c r="J59" s="317">
        <v>1.101438</v>
      </c>
      <c r="K59" s="317"/>
      <c r="L59" s="317">
        <v>1.101438</v>
      </c>
      <c r="M59" s="317">
        <v>1.101438</v>
      </c>
      <c r="N59" s="317">
        <v>1.101438</v>
      </c>
    </row>
    <row r="60" spans="2:14" ht="12.75">
      <c r="B60" s="211" t="s">
        <v>279</v>
      </c>
      <c r="C60" s="170"/>
      <c r="D60" s="170"/>
      <c r="E60" s="170"/>
      <c r="F60" s="170"/>
      <c r="G60" s="170"/>
      <c r="H60" s="170"/>
      <c r="I60" s="170"/>
      <c r="J60" s="170"/>
      <c r="K60" s="170"/>
      <c r="L60" s="170"/>
      <c r="M60" s="170"/>
      <c r="N60" s="170"/>
    </row>
    <row r="61" spans="2:14" ht="20.25" customHeight="1">
      <c r="B61" s="171" t="s">
        <v>332</v>
      </c>
      <c r="C61" s="170"/>
      <c r="D61" s="170"/>
      <c r="E61" s="170"/>
      <c r="F61" s="170"/>
      <c r="G61" s="170"/>
      <c r="H61" s="170"/>
      <c r="I61" s="170"/>
      <c r="J61" s="170"/>
      <c r="K61" s="170"/>
      <c r="L61" s="170"/>
      <c r="M61" s="170"/>
      <c r="N61" s="170"/>
    </row>
    <row r="62" spans="2:14" ht="21" customHeight="1">
      <c r="B62" s="171" t="s">
        <v>280</v>
      </c>
      <c r="C62" s="170"/>
      <c r="D62" s="170"/>
      <c r="E62" s="170"/>
      <c r="F62" s="170"/>
      <c r="G62" s="170"/>
      <c r="H62" s="170"/>
      <c r="I62" s="170"/>
      <c r="J62" s="170"/>
      <c r="K62" s="170"/>
      <c r="L62" s="170"/>
      <c r="M62" s="170"/>
      <c r="N62" s="170"/>
    </row>
    <row r="63" spans="2:14" ht="21" customHeight="1">
      <c r="B63" s="172" t="s">
        <v>333</v>
      </c>
      <c r="C63" s="170"/>
      <c r="D63" s="170"/>
      <c r="E63" s="170"/>
      <c r="F63" s="170"/>
      <c r="G63" s="170"/>
      <c r="H63" s="170"/>
      <c r="I63" s="170"/>
      <c r="J63" s="170"/>
      <c r="K63" s="170"/>
      <c r="L63" s="170"/>
      <c r="M63" s="170"/>
      <c r="N63" s="170"/>
    </row>
    <row r="64" spans="2:14" ht="22.5" customHeight="1">
      <c r="B64" s="171" t="s">
        <v>334</v>
      </c>
      <c r="C64" s="170"/>
      <c r="D64" s="170"/>
      <c r="E64" s="170"/>
      <c r="F64" s="170"/>
      <c r="G64" s="170"/>
      <c r="H64" s="170"/>
      <c r="I64" s="170"/>
      <c r="J64" s="170"/>
      <c r="K64" s="170"/>
      <c r="L64" s="170"/>
      <c r="M64" s="170"/>
      <c r="N64" s="170"/>
    </row>
    <row r="65" ht="15">
      <c r="B65" s="171" t="s">
        <v>94</v>
      </c>
    </row>
    <row r="71" ht="41.25" customHeight="1"/>
  </sheetData>
  <sheetProtection/>
  <mergeCells count="4">
    <mergeCell ref="C3:M3"/>
    <mergeCell ref="N3:N4"/>
    <mergeCell ref="B2:N2"/>
    <mergeCell ref="B3:B4"/>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FFC000"/>
  </sheetPr>
  <dimension ref="A1:AA81"/>
  <sheetViews>
    <sheetView zoomScalePageLayoutView="0" workbookViewId="0" topLeftCell="A39">
      <selection activeCell="A51" sqref="A51"/>
    </sheetView>
  </sheetViews>
  <sheetFormatPr defaultColWidth="9.140625" defaultRowHeight="12.75"/>
  <cols>
    <col min="1" max="1" width="20.421875" style="0" customWidth="1"/>
    <col min="2" max="2" width="12.28125" style="0" customWidth="1"/>
    <col min="3" max="3" width="10.8515625" style="0" customWidth="1"/>
    <col min="4" max="4" width="23.7109375" style="0" customWidth="1"/>
    <col min="5" max="5" width="14.140625" style="0" customWidth="1"/>
    <col min="6" max="6" width="29.421875" style="0" customWidth="1"/>
    <col min="7" max="7" width="11.140625" style="0" customWidth="1"/>
    <col min="8" max="8" width="11.421875" style="0" customWidth="1"/>
    <col min="9" max="9" width="13.57421875" style="0" customWidth="1"/>
    <col min="10" max="10" width="13.421875" style="0" customWidth="1"/>
    <col min="11" max="11" width="18.28125" style="0" customWidth="1"/>
    <col min="12" max="12" width="16.140625" style="0" customWidth="1"/>
    <col min="13" max="13" width="14.8515625" style="0" customWidth="1"/>
    <col min="14" max="14" width="17.00390625" style="0" customWidth="1"/>
    <col min="15" max="15" width="15.421875" style="0" customWidth="1"/>
    <col min="16" max="16" width="12.57421875" style="0" customWidth="1"/>
    <col min="17" max="17" width="13.28125" style="0" customWidth="1"/>
    <col min="18" max="18" width="14.421875" style="0" customWidth="1"/>
    <col min="19" max="19" width="14.7109375" style="0" customWidth="1"/>
    <col min="20" max="20" width="13.28125" style="0" customWidth="1"/>
    <col min="21" max="21" width="11.421875" style="0" customWidth="1"/>
    <col min="22" max="22" width="12.140625" style="0" customWidth="1"/>
    <col min="23" max="23" width="15.421875" style="0" customWidth="1"/>
    <col min="24" max="24" width="12.00390625" style="0" customWidth="1"/>
    <col min="25" max="25" width="15.140625" style="0" customWidth="1"/>
    <col min="26" max="26" width="13.140625" style="0" customWidth="1"/>
    <col min="27" max="27" width="15.00390625" style="0" customWidth="1"/>
    <col min="28" max="28" width="9.140625" style="0" customWidth="1"/>
  </cols>
  <sheetData>
    <row r="1" spans="1:19" ht="26.25" thickBot="1">
      <c r="A1" s="499" t="s">
        <v>376</v>
      </c>
      <c r="B1" s="500"/>
      <c r="C1" s="500"/>
      <c r="D1" s="500"/>
      <c r="E1" s="500"/>
      <c r="F1" s="500"/>
      <c r="G1" s="500"/>
      <c r="H1" s="500"/>
      <c r="I1" s="500"/>
      <c r="J1" s="500"/>
      <c r="K1" s="500"/>
      <c r="L1" s="500"/>
      <c r="M1" s="500"/>
      <c r="N1" s="500"/>
      <c r="O1" s="500"/>
      <c r="P1" s="500"/>
      <c r="Q1" s="500"/>
      <c r="R1" s="500"/>
      <c r="S1" s="500"/>
    </row>
    <row r="2" spans="1:20" ht="30" customHeight="1" thickBot="1">
      <c r="A2" s="2" t="s">
        <v>94</v>
      </c>
      <c r="B2" s="2"/>
      <c r="C2" s="2"/>
      <c r="D2" s="2"/>
      <c r="E2" s="2"/>
      <c r="F2" s="2"/>
      <c r="G2" s="264"/>
      <c r="H2" s="264"/>
      <c r="I2" s="264"/>
      <c r="J2" s="264"/>
      <c r="K2" s="483" t="s">
        <v>518</v>
      </c>
      <c r="L2" s="483"/>
      <c r="M2" s="483"/>
      <c r="N2" s="483"/>
      <c r="O2" s="483"/>
      <c r="P2" s="483"/>
      <c r="Q2" s="483"/>
      <c r="R2" s="264"/>
      <c r="S2" s="264"/>
      <c r="T2" s="348"/>
    </row>
    <row r="3" spans="1:20" ht="21.75" customHeight="1" thickBot="1">
      <c r="A3" s="485"/>
      <c r="B3" s="486"/>
      <c r="C3" s="486"/>
      <c r="D3" s="486"/>
      <c r="E3" s="487"/>
      <c r="F3" s="488" t="s">
        <v>392</v>
      </c>
      <c r="G3" s="488"/>
      <c r="H3" s="488"/>
      <c r="I3" s="489"/>
      <c r="J3" s="477" t="s">
        <v>393</v>
      </c>
      <c r="K3" s="478"/>
      <c r="L3" s="479"/>
      <c r="M3" s="477" t="s">
        <v>394</v>
      </c>
      <c r="N3" s="478"/>
      <c r="O3" s="479"/>
      <c r="P3" s="477" t="s">
        <v>395</v>
      </c>
      <c r="Q3" s="478"/>
      <c r="R3" s="479"/>
      <c r="S3" s="264"/>
      <c r="T3" s="264"/>
    </row>
    <row r="4" spans="1:20" ht="19.5" customHeight="1" thickBot="1">
      <c r="A4" s="484" t="s">
        <v>11</v>
      </c>
      <c r="B4" s="484"/>
      <c r="C4" s="484"/>
      <c r="D4" s="484"/>
      <c r="E4" s="484"/>
      <c r="F4" s="484"/>
      <c r="G4" s="349" t="s">
        <v>354</v>
      </c>
      <c r="H4" s="349" t="s">
        <v>357</v>
      </c>
      <c r="I4" s="350" t="s">
        <v>377</v>
      </c>
      <c r="J4" s="480"/>
      <c r="K4" s="481"/>
      <c r="L4" s="482"/>
      <c r="M4" s="480"/>
      <c r="N4" s="481"/>
      <c r="O4" s="482"/>
      <c r="P4" s="480"/>
      <c r="Q4" s="481"/>
      <c r="R4" s="482"/>
      <c r="S4" s="460" t="s">
        <v>396</v>
      </c>
      <c r="T4" s="460" t="s">
        <v>397</v>
      </c>
    </row>
    <row r="5" spans="1:20" ht="35.25" customHeight="1" thickBot="1">
      <c r="A5" s="461" t="s">
        <v>519</v>
      </c>
      <c r="B5" s="462"/>
      <c r="C5" s="462"/>
      <c r="D5" s="462"/>
      <c r="E5" s="462"/>
      <c r="F5" s="463"/>
      <c r="G5" s="351" t="s">
        <v>398</v>
      </c>
      <c r="H5" s="351" t="s">
        <v>399</v>
      </c>
      <c r="I5" s="352" t="s">
        <v>400</v>
      </c>
      <c r="J5" s="353" t="s">
        <v>401</v>
      </c>
      <c r="K5" s="354" t="s">
        <v>356</v>
      </c>
      <c r="L5" s="355" t="s">
        <v>402</v>
      </c>
      <c r="M5" s="356" t="s">
        <v>401</v>
      </c>
      <c r="N5" s="354" t="s">
        <v>385</v>
      </c>
      <c r="O5" s="357" t="s">
        <v>402</v>
      </c>
      <c r="P5" s="356" t="s">
        <v>401</v>
      </c>
      <c r="Q5" s="354" t="s">
        <v>403</v>
      </c>
      <c r="R5" s="357" t="s">
        <v>402</v>
      </c>
      <c r="S5" s="454"/>
      <c r="T5" s="454"/>
    </row>
    <row r="6" spans="1:20" ht="24" customHeight="1" thickBot="1">
      <c r="A6" s="327"/>
      <c r="B6" s="328"/>
      <c r="C6" s="328"/>
      <c r="D6" s="328"/>
      <c r="E6" s="328"/>
      <c r="F6" s="329"/>
      <c r="G6" s="358">
        <f>G7</f>
        <v>9388000</v>
      </c>
      <c r="H6" s="358">
        <f>H7</f>
        <v>9313000</v>
      </c>
      <c r="I6" s="358">
        <f>I7</f>
        <v>10248000</v>
      </c>
      <c r="J6" s="359"/>
      <c r="K6" s="379">
        <v>9313000</v>
      </c>
      <c r="L6" s="360"/>
      <c r="M6" s="359"/>
      <c r="N6" s="379">
        <v>10248000</v>
      </c>
      <c r="O6" s="361"/>
      <c r="P6" s="359"/>
      <c r="Q6" s="378">
        <v>10248000</v>
      </c>
      <c r="R6" s="361"/>
      <c r="S6" s="326"/>
      <c r="T6" s="378">
        <f>K6+N6+Q6</f>
        <v>29809000</v>
      </c>
    </row>
    <row r="7" spans="1:20" ht="22.5" customHeight="1" thickBot="1">
      <c r="A7" s="464" t="s">
        <v>12</v>
      </c>
      <c r="B7" s="465"/>
      <c r="C7" s="465"/>
      <c r="D7" s="465"/>
      <c r="E7" s="465"/>
      <c r="F7" s="466"/>
      <c r="G7" s="362">
        <f>G8</f>
        <v>9388000</v>
      </c>
      <c r="H7" s="362">
        <f>H8</f>
        <v>9313000</v>
      </c>
      <c r="I7" s="362">
        <f>I11+I22+I30+I33+I35</f>
        <v>10248000</v>
      </c>
      <c r="J7" s="362">
        <f>J11+J22+J30+J33+J35</f>
        <v>0</v>
      </c>
      <c r="K7" s="362">
        <f aca="true" t="shared" si="0" ref="K7:T7">K11+K22+K30+K33+K35</f>
        <v>0</v>
      </c>
      <c r="L7" s="362">
        <f t="shared" si="0"/>
        <v>0</v>
      </c>
      <c r="M7" s="362">
        <f t="shared" si="0"/>
        <v>0</v>
      </c>
      <c r="N7" s="362">
        <f t="shared" si="0"/>
        <v>0</v>
      </c>
      <c r="O7" s="362">
        <f t="shared" si="0"/>
        <v>0</v>
      </c>
      <c r="P7" s="362">
        <f t="shared" si="0"/>
        <v>0</v>
      </c>
      <c r="Q7" s="362">
        <f t="shared" si="0"/>
        <v>0</v>
      </c>
      <c r="R7" s="362">
        <f t="shared" si="0"/>
        <v>0</v>
      </c>
      <c r="S7" s="362">
        <f t="shared" si="0"/>
        <v>0</v>
      </c>
      <c r="T7" s="362">
        <f t="shared" si="0"/>
        <v>0</v>
      </c>
    </row>
    <row r="8" spans="1:20" ht="21" customHeight="1" thickBot="1">
      <c r="A8" s="376"/>
      <c r="B8" s="467" t="s">
        <v>95</v>
      </c>
      <c r="C8" s="468"/>
      <c r="D8" s="468"/>
      <c r="E8" s="468"/>
      <c r="F8" s="469"/>
      <c r="G8" s="377">
        <f>G10</f>
        <v>9388000</v>
      </c>
      <c r="H8" s="377">
        <f aca="true" t="shared" si="1" ref="H8:T8">H10</f>
        <v>9313000</v>
      </c>
      <c r="I8" s="377">
        <f t="shared" si="1"/>
        <v>10248000</v>
      </c>
      <c r="J8" s="377">
        <f t="shared" si="1"/>
        <v>0</v>
      </c>
      <c r="K8" s="377">
        <f t="shared" si="1"/>
        <v>0</v>
      </c>
      <c r="L8" s="377">
        <f t="shared" si="1"/>
        <v>0</v>
      </c>
      <c r="M8" s="377">
        <f t="shared" si="1"/>
        <v>0</v>
      </c>
      <c r="N8" s="377">
        <f t="shared" si="1"/>
        <v>0</v>
      </c>
      <c r="O8" s="377">
        <f t="shared" si="1"/>
        <v>0</v>
      </c>
      <c r="P8" s="377">
        <f t="shared" si="1"/>
        <v>0</v>
      </c>
      <c r="Q8" s="377">
        <f t="shared" si="1"/>
        <v>0</v>
      </c>
      <c r="R8" s="377">
        <f t="shared" si="1"/>
        <v>0</v>
      </c>
      <c r="S8" s="377">
        <f t="shared" si="1"/>
        <v>0</v>
      </c>
      <c r="T8" s="377">
        <f t="shared" si="1"/>
        <v>0</v>
      </c>
    </row>
    <row r="9" spans="1:20" ht="0.75" customHeight="1" hidden="1" thickBot="1">
      <c r="A9" s="277"/>
      <c r="B9" s="278"/>
      <c r="C9" s="279"/>
      <c r="D9" s="279"/>
      <c r="E9" s="279"/>
      <c r="F9" s="280"/>
      <c r="G9" s="281"/>
      <c r="H9" s="281"/>
      <c r="I9" s="281"/>
      <c r="J9" s="299"/>
      <c r="K9" s="299"/>
      <c r="L9" s="281"/>
      <c r="M9" s="281"/>
      <c r="N9" s="299"/>
      <c r="O9" s="281"/>
      <c r="P9" s="281"/>
      <c r="Q9" s="299"/>
      <c r="R9" s="281"/>
      <c r="S9" s="281">
        <f>J9+M9+P9</f>
        <v>0</v>
      </c>
      <c r="T9" s="281">
        <f>K9+N9+Q9</f>
        <v>0</v>
      </c>
    </row>
    <row r="10" spans="1:20" ht="20.25" customHeight="1" hidden="1" thickBot="1">
      <c r="A10" s="470" t="s">
        <v>123</v>
      </c>
      <c r="B10" s="474"/>
      <c r="C10" s="475"/>
      <c r="D10" s="475"/>
      <c r="E10" s="475"/>
      <c r="F10" s="476"/>
      <c r="G10" s="375">
        <f aca="true" t="shared" si="2" ref="G10:T10">G11+G22+G30+G33+G35</f>
        <v>9388000</v>
      </c>
      <c r="H10" s="375">
        <f t="shared" si="2"/>
        <v>9313000</v>
      </c>
      <c r="I10" s="375">
        <f t="shared" si="2"/>
        <v>10248000</v>
      </c>
      <c r="J10" s="375">
        <f t="shared" si="2"/>
        <v>0</v>
      </c>
      <c r="K10" s="375">
        <f t="shared" si="2"/>
        <v>0</v>
      </c>
      <c r="L10" s="375">
        <f t="shared" si="2"/>
        <v>0</v>
      </c>
      <c r="M10" s="375">
        <f t="shared" si="2"/>
        <v>0</v>
      </c>
      <c r="N10" s="375">
        <f t="shared" si="2"/>
        <v>0</v>
      </c>
      <c r="O10" s="375">
        <f t="shared" si="2"/>
        <v>0</v>
      </c>
      <c r="P10" s="375">
        <f t="shared" si="2"/>
        <v>0</v>
      </c>
      <c r="Q10" s="375">
        <f t="shared" si="2"/>
        <v>0</v>
      </c>
      <c r="R10" s="375">
        <f t="shared" si="2"/>
        <v>0</v>
      </c>
      <c r="S10" s="375">
        <f t="shared" si="2"/>
        <v>0</v>
      </c>
      <c r="T10" s="375">
        <f t="shared" si="2"/>
        <v>0</v>
      </c>
    </row>
    <row r="11" spans="1:20" ht="13.5" thickBot="1">
      <c r="A11" s="471"/>
      <c r="B11" s="363" t="s">
        <v>283</v>
      </c>
      <c r="C11" s="363" t="s">
        <v>60</v>
      </c>
      <c r="D11" s="363">
        <v>2</v>
      </c>
      <c r="E11" s="364" t="s">
        <v>96</v>
      </c>
      <c r="F11" s="365" t="s">
        <v>97</v>
      </c>
      <c r="G11" s="366">
        <f>SUM(G12:G21)</f>
        <v>7618000</v>
      </c>
      <c r="H11" s="366">
        <f>SUM(H12:H21)</f>
        <v>7543000</v>
      </c>
      <c r="I11" s="366">
        <f>SUM(I12:I21)</f>
        <v>8478000</v>
      </c>
      <c r="J11" s="367">
        <f>J12+J13+J14+J15+J16+J17+J18+J19+J20+J21</f>
        <v>0</v>
      </c>
      <c r="K11" s="367">
        <f aca="true" t="shared" si="3" ref="K11:T11">K12+K13+K14+K15+K16+K17+K18+K19+K20+K21</f>
        <v>0</v>
      </c>
      <c r="L11" s="367">
        <f t="shared" si="3"/>
        <v>0</v>
      </c>
      <c r="M11" s="367">
        <f t="shared" si="3"/>
        <v>0</v>
      </c>
      <c r="N11" s="367">
        <f t="shared" si="3"/>
        <v>0</v>
      </c>
      <c r="O11" s="367">
        <f t="shared" si="3"/>
        <v>0</v>
      </c>
      <c r="P11" s="367">
        <f t="shared" si="3"/>
        <v>0</v>
      </c>
      <c r="Q11" s="367">
        <f t="shared" si="3"/>
        <v>0</v>
      </c>
      <c r="R11" s="367">
        <f t="shared" si="3"/>
        <v>0</v>
      </c>
      <c r="S11" s="367">
        <f t="shared" si="3"/>
        <v>0</v>
      </c>
      <c r="T11" s="367">
        <f t="shared" si="3"/>
        <v>0</v>
      </c>
    </row>
    <row r="12" spans="1:20" ht="15" thickBot="1">
      <c r="A12" s="472"/>
      <c r="B12" s="5" t="s">
        <v>283</v>
      </c>
      <c r="C12" s="5" t="s">
        <v>60</v>
      </c>
      <c r="D12" s="5">
        <v>2</v>
      </c>
      <c r="E12" s="5" t="s">
        <v>61</v>
      </c>
      <c r="F12" s="19" t="s">
        <v>62</v>
      </c>
      <c r="G12" s="282">
        <v>500000</v>
      </c>
      <c r="H12" s="282">
        <v>500000</v>
      </c>
      <c r="I12" s="282">
        <v>500000</v>
      </c>
      <c r="J12" s="283"/>
      <c r="K12" s="282"/>
      <c r="L12" s="285">
        <f aca="true" t="shared" si="4" ref="L12:L21">J12-K12</f>
        <v>0</v>
      </c>
      <c r="M12" s="368"/>
      <c r="N12" s="282"/>
      <c r="O12" s="285">
        <f aca="true" t="shared" si="5" ref="O12:O20">M12-N12</f>
        <v>0</v>
      </c>
      <c r="P12" s="283"/>
      <c r="Q12" s="282"/>
      <c r="R12" s="285">
        <f aca="true" t="shared" si="6" ref="R12:R20">P12-Q12</f>
        <v>0</v>
      </c>
      <c r="S12" s="285">
        <f aca="true" t="shared" si="7" ref="S12:T36">J12+M12+P12</f>
        <v>0</v>
      </c>
      <c r="T12" s="285">
        <f t="shared" si="7"/>
        <v>0</v>
      </c>
    </row>
    <row r="13" spans="1:20" ht="15" thickBot="1">
      <c r="A13" s="472"/>
      <c r="B13" s="6" t="s">
        <v>283</v>
      </c>
      <c r="C13" s="6" t="s">
        <v>60</v>
      </c>
      <c r="D13" s="6">
        <v>2</v>
      </c>
      <c r="E13" s="6" t="s">
        <v>47</v>
      </c>
      <c r="F13" s="86" t="s">
        <v>48</v>
      </c>
      <c r="G13" s="286">
        <v>500000</v>
      </c>
      <c r="H13" s="286">
        <v>500000</v>
      </c>
      <c r="I13" s="286">
        <v>500000</v>
      </c>
      <c r="J13" s="334"/>
      <c r="K13" s="286"/>
      <c r="L13" s="285">
        <f t="shared" si="4"/>
        <v>0</v>
      </c>
      <c r="M13" s="334"/>
      <c r="N13" s="286"/>
      <c r="O13" s="285">
        <f t="shared" si="5"/>
        <v>0</v>
      </c>
      <c r="P13" s="334"/>
      <c r="Q13" s="286"/>
      <c r="R13" s="285">
        <f t="shared" si="6"/>
        <v>0</v>
      </c>
      <c r="S13" s="285">
        <f t="shared" si="7"/>
        <v>0</v>
      </c>
      <c r="T13" s="285">
        <f t="shared" si="7"/>
        <v>0</v>
      </c>
    </row>
    <row r="14" spans="1:20" ht="15" thickBot="1">
      <c r="A14" s="472"/>
      <c r="B14" s="6" t="s">
        <v>283</v>
      </c>
      <c r="C14" s="93" t="s">
        <v>60</v>
      </c>
      <c r="D14" s="93">
        <v>2</v>
      </c>
      <c r="E14" s="93" t="s">
        <v>63</v>
      </c>
      <c r="F14" s="94" t="s">
        <v>64</v>
      </c>
      <c r="G14" s="286">
        <v>200000</v>
      </c>
      <c r="H14" s="286">
        <v>200000</v>
      </c>
      <c r="I14" s="286">
        <v>200000</v>
      </c>
      <c r="J14" s="334"/>
      <c r="K14" s="286"/>
      <c r="L14" s="285">
        <f t="shared" si="4"/>
        <v>0</v>
      </c>
      <c r="M14" s="334"/>
      <c r="N14" s="286"/>
      <c r="O14" s="285">
        <f t="shared" si="5"/>
        <v>0</v>
      </c>
      <c r="P14" s="334"/>
      <c r="Q14" s="286"/>
      <c r="R14" s="285">
        <f t="shared" si="6"/>
        <v>0</v>
      </c>
      <c r="S14" s="285">
        <f t="shared" si="7"/>
        <v>0</v>
      </c>
      <c r="T14" s="285">
        <f t="shared" si="7"/>
        <v>0</v>
      </c>
    </row>
    <row r="15" spans="1:20" ht="15" thickBot="1">
      <c r="A15" s="472"/>
      <c r="B15" s="6" t="s">
        <v>283</v>
      </c>
      <c r="C15" s="7" t="s">
        <v>60</v>
      </c>
      <c r="D15" s="7">
        <v>2</v>
      </c>
      <c r="E15" s="7" t="s">
        <v>82</v>
      </c>
      <c r="F15" s="18" t="s">
        <v>102</v>
      </c>
      <c r="G15" s="286">
        <v>3268000</v>
      </c>
      <c r="H15" s="286">
        <v>3193000</v>
      </c>
      <c r="I15" s="286">
        <v>4128000</v>
      </c>
      <c r="J15" s="334"/>
      <c r="K15" s="286"/>
      <c r="L15" s="285">
        <f t="shared" si="4"/>
        <v>0</v>
      </c>
      <c r="M15" s="334"/>
      <c r="N15" s="286"/>
      <c r="O15" s="285">
        <f t="shared" si="5"/>
        <v>0</v>
      </c>
      <c r="P15" s="334"/>
      <c r="Q15" s="286"/>
      <c r="R15" s="285">
        <f t="shared" si="6"/>
        <v>0</v>
      </c>
      <c r="S15" s="285">
        <f t="shared" si="7"/>
        <v>0</v>
      </c>
      <c r="T15" s="285">
        <f t="shared" si="7"/>
        <v>0</v>
      </c>
    </row>
    <row r="16" spans="1:20" ht="15" thickBot="1">
      <c r="A16" s="472"/>
      <c r="B16" s="6" t="s">
        <v>283</v>
      </c>
      <c r="C16" s="7" t="s">
        <v>60</v>
      </c>
      <c r="D16" s="7">
        <v>2</v>
      </c>
      <c r="E16" s="7" t="s">
        <v>65</v>
      </c>
      <c r="F16" s="87" t="s">
        <v>66</v>
      </c>
      <c r="G16" s="286">
        <v>1000000</v>
      </c>
      <c r="H16" s="286">
        <v>1000000</v>
      </c>
      <c r="I16" s="286">
        <v>1000000</v>
      </c>
      <c r="J16" s="334"/>
      <c r="K16" s="286"/>
      <c r="L16" s="285">
        <f t="shared" si="4"/>
        <v>0</v>
      </c>
      <c r="M16" s="334"/>
      <c r="N16" s="286"/>
      <c r="O16" s="285">
        <f t="shared" si="5"/>
        <v>0</v>
      </c>
      <c r="P16" s="334"/>
      <c r="Q16" s="286"/>
      <c r="R16" s="285">
        <f t="shared" si="6"/>
        <v>0</v>
      </c>
      <c r="S16" s="285">
        <f t="shared" si="7"/>
        <v>0</v>
      </c>
      <c r="T16" s="285">
        <f t="shared" si="7"/>
        <v>0</v>
      </c>
    </row>
    <row r="17" spans="1:20" ht="15" thickBot="1">
      <c r="A17" s="472"/>
      <c r="B17" s="6" t="s">
        <v>283</v>
      </c>
      <c r="C17" s="7" t="s">
        <v>60</v>
      </c>
      <c r="D17" s="7">
        <v>2</v>
      </c>
      <c r="E17" s="7" t="s">
        <v>67</v>
      </c>
      <c r="F17" s="87" t="s">
        <v>7</v>
      </c>
      <c r="G17" s="286">
        <v>500000</v>
      </c>
      <c r="H17" s="286">
        <v>500000</v>
      </c>
      <c r="I17" s="286">
        <v>500000</v>
      </c>
      <c r="J17" s="334"/>
      <c r="K17" s="286"/>
      <c r="L17" s="285">
        <f t="shared" si="4"/>
        <v>0</v>
      </c>
      <c r="M17" s="334"/>
      <c r="N17" s="286"/>
      <c r="O17" s="285">
        <f t="shared" si="5"/>
        <v>0</v>
      </c>
      <c r="P17" s="334"/>
      <c r="Q17" s="286"/>
      <c r="R17" s="285">
        <f t="shared" si="6"/>
        <v>0</v>
      </c>
      <c r="S17" s="285">
        <f t="shared" si="7"/>
        <v>0</v>
      </c>
      <c r="T17" s="285">
        <f t="shared" si="7"/>
        <v>0</v>
      </c>
    </row>
    <row r="18" spans="1:20" ht="15" thickBot="1">
      <c r="A18" s="472"/>
      <c r="B18" s="6" t="s">
        <v>283</v>
      </c>
      <c r="C18" s="7" t="s">
        <v>60</v>
      </c>
      <c r="D18" s="7">
        <v>2</v>
      </c>
      <c r="E18" s="7" t="s">
        <v>68</v>
      </c>
      <c r="F18" s="87" t="s">
        <v>100</v>
      </c>
      <c r="G18" s="286">
        <v>1500000</v>
      </c>
      <c r="H18" s="286">
        <v>1500000</v>
      </c>
      <c r="I18" s="286">
        <v>1500000</v>
      </c>
      <c r="J18" s="334"/>
      <c r="K18" s="286"/>
      <c r="L18" s="285">
        <f t="shared" si="4"/>
        <v>0</v>
      </c>
      <c r="M18" s="334"/>
      <c r="N18" s="286"/>
      <c r="O18" s="285">
        <f t="shared" si="5"/>
        <v>0</v>
      </c>
      <c r="P18" s="334"/>
      <c r="Q18" s="286"/>
      <c r="R18" s="285">
        <f t="shared" si="6"/>
        <v>0</v>
      </c>
      <c r="S18" s="285">
        <f t="shared" si="7"/>
        <v>0</v>
      </c>
      <c r="T18" s="285">
        <f t="shared" si="7"/>
        <v>0</v>
      </c>
    </row>
    <row r="19" spans="1:20" ht="15" thickBot="1">
      <c r="A19" s="472"/>
      <c r="B19" s="6" t="s">
        <v>283</v>
      </c>
      <c r="C19" s="7" t="s">
        <v>60</v>
      </c>
      <c r="D19" s="7">
        <v>2</v>
      </c>
      <c r="E19" s="7" t="s">
        <v>69</v>
      </c>
      <c r="F19" s="87" t="s">
        <v>70</v>
      </c>
      <c r="G19" s="286">
        <v>100000</v>
      </c>
      <c r="H19" s="286">
        <v>100000</v>
      </c>
      <c r="I19" s="286">
        <v>100000</v>
      </c>
      <c r="J19" s="334"/>
      <c r="K19" s="286"/>
      <c r="L19" s="285">
        <f t="shared" si="4"/>
        <v>0</v>
      </c>
      <c r="M19" s="334"/>
      <c r="N19" s="286"/>
      <c r="O19" s="285">
        <f t="shared" si="5"/>
        <v>0</v>
      </c>
      <c r="P19" s="334"/>
      <c r="Q19" s="286"/>
      <c r="R19" s="285">
        <f t="shared" si="6"/>
        <v>0</v>
      </c>
      <c r="S19" s="285">
        <f t="shared" si="7"/>
        <v>0</v>
      </c>
      <c r="T19" s="285">
        <f t="shared" si="7"/>
        <v>0</v>
      </c>
    </row>
    <row r="20" spans="1:20" ht="15" thickBot="1">
      <c r="A20" s="472"/>
      <c r="B20" s="6" t="s">
        <v>283</v>
      </c>
      <c r="C20" s="7" t="s">
        <v>60</v>
      </c>
      <c r="D20" s="7">
        <v>2</v>
      </c>
      <c r="E20" s="7" t="s">
        <v>281</v>
      </c>
      <c r="F20" s="87" t="s">
        <v>282</v>
      </c>
      <c r="G20" s="286">
        <v>50000</v>
      </c>
      <c r="H20" s="286">
        <v>50000</v>
      </c>
      <c r="I20" s="286">
        <v>50000</v>
      </c>
      <c r="J20" s="334"/>
      <c r="K20" s="286"/>
      <c r="L20" s="285">
        <f t="shared" si="4"/>
        <v>0</v>
      </c>
      <c r="M20" s="334"/>
      <c r="N20" s="286"/>
      <c r="O20" s="285">
        <f t="shared" si="5"/>
        <v>0</v>
      </c>
      <c r="P20" s="334"/>
      <c r="Q20" s="286"/>
      <c r="R20" s="285">
        <f t="shared" si="6"/>
        <v>0</v>
      </c>
      <c r="S20" s="285">
        <f t="shared" si="7"/>
        <v>0</v>
      </c>
      <c r="T20" s="285">
        <f t="shared" si="7"/>
        <v>0</v>
      </c>
    </row>
    <row r="21" spans="1:20" ht="15" thickBot="1">
      <c r="A21" s="472"/>
      <c r="B21" s="6"/>
      <c r="C21" s="7"/>
      <c r="D21" s="7"/>
      <c r="E21" s="7" t="s">
        <v>404</v>
      </c>
      <c r="F21" s="87" t="s">
        <v>405</v>
      </c>
      <c r="G21" s="369"/>
      <c r="H21" s="369"/>
      <c r="I21" s="369"/>
      <c r="J21" s="370"/>
      <c r="K21" s="370"/>
      <c r="L21" s="285">
        <f t="shared" si="4"/>
        <v>0</v>
      </c>
      <c r="M21" s="369"/>
      <c r="N21" s="370"/>
      <c r="O21" s="285"/>
      <c r="P21" s="369"/>
      <c r="Q21" s="370"/>
      <c r="R21" s="285"/>
      <c r="S21" s="285">
        <f t="shared" si="7"/>
        <v>0</v>
      </c>
      <c r="T21" s="285">
        <f t="shared" si="7"/>
        <v>0</v>
      </c>
    </row>
    <row r="22" spans="1:20" ht="15.75" thickBot="1">
      <c r="A22" s="472"/>
      <c r="B22" s="8" t="s">
        <v>283</v>
      </c>
      <c r="C22" s="8" t="s">
        <v>60</v>
      </c>
      <c r="D22" s="8">
        <v>2</v>
      </c>
      <c r="E22" s="9" t="s">
        <v>98</v>
      </c>
      <c r="F22" s="10" t="s">
        <v>99</v>
      </c>
      <c r="G22" s="288">
        <f aca="true" t="shared" si="8" ref="G22:R22">G23+G24+G25+G26+G27+G28+G29</f>
        <v>1000000</v>
      </c>
      <c r="H22" s="288">
        <f t="shared" si="8"/>
        <v>1000000</v>
      </c>
      <c r="I22" s="288">
        <f t="shared" si="8"/>
        <v>1000000</v>
      </c>
      <c r="J22" s="287">
        <f t="shared" si="8"/>
        <v>0</v>
      </c>
      <c r="K22" s="287">
        <f t="shared" si="8"/>
        <v>0</v>
      </c>
      <c r="L22" s="288">
        <f t="shared" si="8"/>
        <v>0</v>
      </c>
      <c r="M22" s="288">
        <f t="shared" si="8"/>
        <v>0</v>
      </c>
      <c r="N22" s="287">
        <f t="shared" si="8"/>
        <v>0</v>
      </c>
      <c r="O22" s="288">
        <f t="shared" si="8"/>
        <v>0</v>
      </c>
      <c r="P22" s="288">
        <f t="shared" si="8"/>
        <v>0</v>
      </c>
      <c r="Q22" s="287">
        <f t="shared" si="8"/>
        <v>0</v>
      </c>
      <c r="R22" s="288">
        <f t="shared" si="8"/>
        <v>0</v>
      </c>
      <c r="S22" s="288">
        <f t="shared" si="7"/>
        <v>0</v>
      </c>
      <c r="T22" s="288">
        <f t="shared" si="7"/>
        <v>0</v>
      </c>
    </row>
    <row r="23" spans="1:20" ht="15" thickBot="1">
      <c r="A23" s="472"/>
      <c r="B23" s="5" t="s">
        <v>283</v>
      </c>
      <c r="C23" s="6" t="s">
        <v>60</v>
      </c>
      <c r="D23" s="6">
        <v>2</v>
      </c>
      <c r="E23" s="6" t="s">
        <v>406</v>
      </c>
      <c r="F23" s="86" t="s">
        <v>407</v>
      </c>
      <c r="G23" s="284"/>
      <c r="H23" s="284"/>
      <c r="I23" s="284"/>
      <c r="J23" s="371"/>
      <c r="K23" s="372"/>
      <c r="L23" s="285">
        <f aca="true" t="shared" si="9" ref="L23:L29">J23-K23</f>
        <v>0</v>
      </c>
      <c r="M23" s="284"/>
      <c r="N23" s="372"/>
      <c r="O23" s="285">
        <f aca="true" t="shared" si="10" ref="O23:O29">M23-N23</f>
        <v>0</v>
      </c>
      <c r="P23" s="284"/>
      <c r="Q23" s="372"/>
      <c r="R23" s="285">
        <f aca="true" t="shared" si="11" ref="R23:R29">P23-Q23</f>
        <v>0</v>
      </c>
      <c r="S23" s="285">
        <f t="shared" si="7"/>
        <v>0</v>
      </c>
      <c r="T23" s="285">
        <f t="shared" si="7"/>
        <v>0</v>
      </c>
    </row>
    <row r="24" spans="1:20" ht="14.25">
      <c r="A24" s="472"/>
      <c r="B24" s="5" t="s">
        <v>283</v>
      </c>
      <c r="C24" s="6" t="s">
        <v>60</v>
      </c>
      <c r="D24" s="6">
        <v>2</v>
      </c>
      <c r="E24" s="6" t="s">
        <v>71</v>
      </c>
      <c r="F24" s="86" t="s">
        <v>72</v>
      </c>
      <c r="G24" s="282">
        <v>200000</v>
      </c>
      <c r="H24" s="282">
        <v>200000</v>
      </c>
      <c r="I24" s="282">
        <v>200000</v>
      </c>
      <c r="J24" s="283"/>
      <c r="K24" s="282"/>
      <c r="L24" s="285">
        <f t="shared" si="9"/>
        <v>0</v>
      </c>
      <c r="M24" s="283"/>
      <c r="N24" s="282"/>
      <c r="O24" s="285">
        <f t="shared" si="10"/>
        <v>0</v>
      </c>
      <c r="P24" s="368"/>
      <c r="Q24" s="282"/>
      <c r="R24" s="285">
        <f t="shared" si="11"/>
        <v>0</v>
      </c>
      <c r="S24" s="285">
        <f t="shared" si="7"/>
        <v>0</v>
      </c>
      <c r="T24" s="285">
        <f t="shared" si="7"/>
        <v>0</v>
      </c>
    </row>
    <row r="25" spans="1:20" ht="14.25">
      <c r="A25" s="472"/>
      <c r="B25" s="6" t="s">
        <v>283</v>
      </c>
      <c r="C25" s="7" t="s">
        <v>60</v>
      </c>
      <c r="D25" s="7">
        <v>2</v>
      </c>
      <c r="E25" s="7" t="s">
        <v>73</v>
      </c>
      <c r="F25" s="87" t="s">
        <v>74</v>
      </c>
      <c r="G25" s="286">
        <v>200000</v>
      </c>
      <c r="H25" s="286">
        <v>200000</v>
      </c>
      <c r="I25" s="286">
        <v>200000</v>
      </c>
      <c r="J25" s="334"/>
      <c r="K25" s="286"/>
      <c r="L25" s="290">
        <f t="shared" si="9"/>
        <v>0</v>
      </c>
      <c r="M25" s="334"/>
      <c r="N25" s="286"/>
      <c r="O25" s="290">
        <f t="shared" si="10"/>
        <v>0</v>
      </c>
      <c r="P25" s="334"/>
      <c r="Q25" s="286"/>
      <c r="R25" s="290">
        <f t="shared" si="11"/>
        <v>0</v>
      </c>
      <c r="S25" s="290">
        <f t="shared" si="7"/>
        <v>0</v>
      </c>
      <c r="T25" s="290">
        <f t="shared" si="7"/>
        <v>0</v>
      </c>
    </row>
    <row r="26" spans="1:20" ht="14.25">
      <c r="A26" s="472"/>
      <c r="B26" s="6" t="s">
        <v>283</v>
      </c>
      <c r="C26" s="7" t="s">
        <v>60</v>
      </c>
      <c r="D26" s="7">
        <v>2</v>
      </c>
      <c r="E26" s="7" t="s">
        <v>75</v>
      </c>
      <c r="F26" s="87" t="s">
        <v>76</v>
      </c>
      <c r="G26" s="286">
        <v>200000</v>
      </c>
      <c r="H26" s="286">
        <v>200000</v>
      </c>
      <c r="I26" s="286">
        <v>200000</v>
      </c>
      <c r="J26" s="334"/>
      <c r="K26" s="286"/>
      <c r="L26" s="290">
        <f t="shared" si="9"/>
        <v>0</v>
      </c>
      <c r="M26" s="334"/>
      <c r="N26" s="286"/>
      <c r="O26" s="290">
        <f t="shared" si="10"/>
        <v>0</v>
      </c>
      <c r="P26" s="334"/>
      <c r="Q26" s="286"/>
      <c r="R26" s="290">
        <f t="shared" si="11"/>
        <v>0</v>
      </c>
      <c r="S26" s="290">
        <f t="shared" si="7"/>
        <v>0</v>
      </c>
      <c r="T26" s="290">
        <f t="shared" si="7"/>
        <v>0</v>
      </c>
    </row>
    <row r="27" spans="1:20" ht="25.5">
      <c r="A27" s="472"/>
      <c r="B27" s="6" t="s">
        <v>283</v>
      </c>
      <c r="C27" s="7" t="s">
        <v>60</v>
      </c>
      <c r="D27" s="7">
        <v>2</v>
      </c>
      <c r="E27" s="7" t="s">
        <v>408</v>
      </c>
      <c r="F27" s="373" t="s">
        <v>409</v>
      </c>
      <c r="G27" s="286"/>
      <c r="H27" s="286"/>
      <c r="I27" s="286"/>
      <c r="J27" s="334"/>
      <c r="K27" s="286"/>
      <c r="L27" s="290">
        <f t="shared" si="9"/>
        <v>0</v>
      </c>
      <c r="M27" s="334"/>
      <c r="N27" s="286"/>
      <c r="O27" s="290">
        <f t="shared" si="10"/>
        <v>0</v>
      </c>
      <c r="P27" s="334"/>
      <c r="Q27" s="286"/>
      <c r="R27" s="290">
        <f t="shared" si="11"/>
        <v>0</v>
      </c>
      <c r="S27" s="290">
        <f t="shared" si="7"/>
        <v>0</v>
      </c>
      <c r="T27" s="290">
        <f t="shared" si="7"/>
        <v>0</v>
      </c>
    </row>
    <row r="28" spans="1:20" ht="14.25">
      <c r="A28" s="472"/>
      <c r="B28" s="6" t="s">
        <v>283</v>
      </c>
      <c r="C28" s="11" t="s">
        <v>60</v>
      </c>
      <c r="D28" s="11">
        <v>2</v>
      </c>
      <c r="E28" s="11" t="s">
        <v>77</v>
      </c>
      <c r="F28" s="88" t="s">
        <v>78</v>
      </c>
      <c r="G28" s="286">
        <v>200000</v>
      </c>
      <c r="H28" s="286">
        <v>200000</v>
      </c>
      <c r="I28" s="286">
        <v>200000</v>
      </c>
      <c r="J28" s="334"/>
      <c r="K28" s="286"/>
      <c r="L28" s="290">
        <f t="shared" si="9"/>
        <v>0</v>
      </c>
      <c r="M28" s="334"/>
      <c r="N28" s="286"/>
      <c r="O28" s="290">
        <f t="shared" si="10"/>
        <v>0</v>
      </c>
      <c r="P28" s="334"/>
      <c r="Q28" s="286"/>
      <c r="R28" s="290">
        <f t="shared" si="11"/>
        <v>0</v>
      </c>
      <c r="S28" s="290">
        <f t="shared" si="7"/>
        <v>0</v>
      </c>
      <c r="T28" s="290">
        <f t="shared" si="7"/>
        <v>0</v>
      </c>
    </row>
    <row r="29" spans="1:20" ht="15" thickBot="1">
      <c r="A29" s="472"/>
      <c r="B29" s="6" t="s">
        <v>283</v>
      </c>
      <c r="C29" s="11" t="s">
        <v>60</v>
      </c>
      <c r="D29" s="11">
        <v>2</v>
      </c>
      <c r="E29" s="11" t="s">
        <v>79</v>
      </c>
      <c r="F29" s="88" t="s">
        <v>80</v>
      </c>
      <c r="G29" s="295">
        <v>200000</v>
      </c>
      <c r="H29" s="295">
        <v>200000</v>
      </c>
      <c r="I29" s="295">
        <v>200000</v>
      </c>
      <c r="J29" s="335"/>
      <c r="K29" s="295"/>
      <c r="L29" s="292">
        <f t="shared" si="9"/>
        <v>0</v>
      </c>
      <c r="M29" s="335"/>
      <c r="N29" s="295"/>
      <c r="O29" s="292">
        <f t="shared" si="10"/>
        <v>0</v>
      </c>
      <c r="P29" s="336"/>
      <c r="Q29" s="295"/>
      <c r="R29" s="292">
        <f t="shared" si="11"/>
        <v>0</v>
      </c>
      <c r="S29" s="292">
        <f t="shared" si="7"/>
        <v>0</v>
      </c>
      <c r="T29" s="292">
        <f t="shared" si="7"/>
        <v>0</v>
      </c>
    </row>
    <row r="30" spans="1:20" ht="16.5" customHeight="1" thickBot="1">
      <c r="A30" s="472"/>
      <c r="B30" s="8" t="s">
        <v>283</v>
      </c>
      <c r="C30" s="8" t="s">
        <v>60</v>
      </c>
      <c r="D30" s="8">
        <v>2</v>
      </c>
      <c r="E30" s="9" t="s">
        <v>2</v>
      </c>
      <c r="F30" s="10" t="s">
        <v>3</v>
      </c>
      <c r="G30" s="288">
        <f aca="true" t="shared" si="12" ref="G30:R30">SUM(G31:G32)</f>
        <v>500000</v>
      </c>
      <c r="H30" s="288">
        <f t="shared" si="12"/>
        <v>500000</v>
      </c>
      <c r="I30" s="288">
        <f>SUM(I31:I32)</f>
        <v>500000</v>
      </c>
      <c r="J30" s="287">
        <f t="shared" si="12"/>
        <v>0</v>
      </c>
      <c r="K30" s="287">
        <f>SUM(K31:K32)</f>
        <v>0</v>
      </c>
      <c r="L30" s="289">
        <f t="shared" si="12"/>
        <v>0</v>
      </c>
      <c r="M30" s="288">
        <f t="shared" si="12"/>
        <v>0</v>
      </c>
      <c r="N30" s="287">
        <f>SUM(N31:N32)</f>
        <v>0</v>
      </c>
      <c r="O30" s="289">
        <f t="shared" si="12"/>
        <v>0</v>
      </c>
      <c r="P30" s="288">
        <f t="shared" si="12"/>
        <v>0</v>
      </c>
      <c r="Q30" s="287">
        <f>SUM(Q31:Q32)</f>
        <v>0</v>
      </c>
      <c r="R30" s="289">
        <f t="shared" si="12"/>
        <v>0</v>
      </c>
      <c r="S30" s="289">
        <f t="shared" si="7"/>
        <v>0</v>
      </c>
      <c r="T30" s="289">
        <f t="shared" si="7"/>
        <v>0</v>
      </c>
    </row>
    <row r="31" spans="1:20" ht="22.5" customHeight="1">
      <c r="A31" s="472"/>
      <c r="B31" s="5" t="s">
        <v>283</v>
      </c>
      <c r="C31" s="5" t="s">
        <v>60</v>
      </c>
      <c r="D31" s="5">
        <v>2</v>
      </c>
      <c r="E31" s="5" t="s">
        <v>83</v>
      </c>
      <c r="F31" s="17" t="s">
        <v>44</v>
      </c>
      <c r="G31" s="286">
        <v>250000</v>
      </c>
      <c r="H31" s="286">
        <v>250000</v>
      </c>
      <c r="I31" s="286">
        <v>250000</v>
      </c>
      <c r="J31" s="283"/>
      <c r="K31" s="286"/>
      <c r="L31" s="285">
        <f>J31-K31</f>
        <v>0</v>
      </c>
      <c r="M31" s="283"/>
      <c r="N31" s="286"/>
      <c r="O31" s="285">
        <f>M31-N31</f>
        <v>0</v>
      </c>
      <c r="P31" s="283"/>
      <c r="Q31" s="286"/>
      <c r="R31" s="285">
        <f>P31-Q31</f>
        <v>0</v>
      </c>
      <c r="S31" s="285">
        <f t="shared" si="7"/>
        <v>0</v>
      </c>
      <c r="T31" s="285">
        <f t="shared" si="7"/>
        <v>0</v>
      </c>
    </row>
    <row r="32" spans="1:20" ht="19.5" customHeight="1" thickBot="1">
      <c r="A32" s="472"/>
      <c r="B32" s="6" t="s">
        <v>283</v>
      </c>
      <c r="C32" s="12" t="s">
        <v>60</v>
      </c>
      <c r="D32" s="12">
        <v>2</v>
      </c>
      <c r="E32" s="12" t="s">
        <v>45</v>
      </c>
      <c r="F32" s="259" t="s">
        <v>46</v>
      </c>
      <c r="G32" s="286">
        <v>250000</v>
      </c>
      <c r="H32" s="286">
        <v>250000</v>
      </c>
      <c r="I32" s="286">
        <v>250000</v>
      </c>
      <c r="J32" s="336"/>
      <c r="K32" s="286"/>
      <c r="L32" s="293">
        <f>J32-K32</f>
        <v>0</v>
      </c>
      <c r="M32" s="336"/>
      <c r="N32" s="286"/>
      <c r="O32" s="293">
        <f>M32-N32</f>
        <v>0</v>
      </c>
      <c r="P32" s="336"/>
      <c r="Q32" s="286"/>
      <c r="R32" s="293">
        <f>P32-Q32</f>
        <v>0</v>
      </c>
      <c r="S32" s="293">
        <f t="shared" si="7"/>
        <v>0</v>
      </c>
      <c r="T32" s="293">
        <f t="shared" si="7"/>
        <v>0</v>
      </c>
    </row>
    <row r="33" spans="1:20" ht="27" thickBot="1">
      <c r="A33" s="472"/>
      <c r="B33" s="8" t="s">
        <v>283</v>
      </c>
      <c r="C33" s="8" t="s">
        <v>60</v>
      </c>
      <c r="D33" s="8">
        <v>2</v>
      </c>
      <c r="E33" s="9" t="s">
        <v>0</v>
      </c>
      <c r="F33" s="260" t="s">
        <v>1</v>
      </c>
      <c r="G33" s="288">
        <f aca="true" t="shared" si="13" ref="G33:R33">SUM(G34)</f>
        <v>270000</v>
      </c>
      <c r="H33" s="288">
        <f t="shared" si="13"/>
        <v>270000</v>
      </c>
      <c r="I33" s="288">
        <f t="shared" si="13"/>
        <v>270000</v>
      </c>
      <c r="J33" s="287">
        <f t="shared" si="13"/>
        <v>0</v>
      </c>
      <c r="K33" s="287">
        <f t="shared" si="13"/>
        <v>0</v>
      </c>
      <c r="L33" s="289">
        <f t="shared" si="13"/>
        <v>0</v>
      </c>
      <c r="M33" s="288">
        <f t="shared" si="13"/>
        <v>0</v>
      </c>
      <c r="N33" s="287">
        <f t="shared" si="13"/>
        <v>0</v>
      </c>
      <c r="O33" s="289">
        <f t="shared" si="13"/>
        <v>0</v>
      </c>
      <c r="P33" s="288">
        <f t="shared" si="13"/>
        <v>0</v>
      </c>
      <c r="Q33" s="287">
        <f t="shared" si="13"/>
        <v>0</v>
      </c>
      <c r="R33" s="289">
        <f t="shared" si="13"/>
        <v>0</v>
      </c>
      <c r="S33" s="289">
        <f t="shared" si="7"/>
        <v>0</v>
      </c>
      <c r="T33" s="289">
        <f t="shared" si="7"/>
        <v>0</v>
      </c>
    </row>
    <row r="34" spans="1:20" ht="15" thickBot="1">
      <c r="A34" s="472"/>
      <c r="B34" s="5" t="s">
        <v>283</v>
      </c>
      <c r="C34" s="12" t="s">
        <v>60</v>
      </c>
      <c r="D34" s="12">
        <v>2</v>
      </c>
      <c r="E34" s="12" t="s">
        <v>81</v>
      </c>
      <c r="F34" s="89" t="s">
        <v>101</v>
      </c>
      <c r="G34" s="286">
        <v>270000</v>
      </c>
      <c r="H34" s="286">
        <v>270000</v>
      </c>
      <c r="I34" s="286">
        <v>270000</v>
      </c>
      <c r="J34" s="335"/>
      <c r="K34" s="286"/>
      <c r="L34" s="294">
        <f>J34-K34</f>
        <v>0</v>
      </c>
      <c r="M34" s="335"/>
      <c r="N34" s="286"/>
      <c r="O34" s="294">
        <f>M34-N34</f>
        <v>0</v>
      </c>
      <c r="P34" s="335"/>
      <c r="Q34" s="286"/>
      <c r="R34" s="294">
        <f>P34-Q34</f>
        <v>0</v>
      </c>
      <c r="S34" s="294">
        <f t="shared" si="7"/>
        <v>0</v>
      </c>
      <c r="T34" s="294">
        <f t="shared" si="7"/>
        <v>0</v>
      </c>
    </row>
    <row r="35" spans="1:20" ht="15.75" thickBot="1">
      <c r="A35" s="472"/>
      <c r="B35" s="8" t="s">
        <v>283</v>
      </c>
      <c r="C35" s="8" t="s">
        <v>60</v>
      </c>
      <c r="D35" s="8">
        <v>2</v>
      </c>
      <c r="E35" s="9" t="s">
        <v>5</v>
      </c>
      <c r="F35" s="260" t="s">
        <v>6</v>
      </c>
      <c r="G35" s="288"/>
      <c r="H35" s="288"/>
      <c r="I35" s="288"/>
      <c r="J35" s="287">
        <f aca="true" t="shared" si="14" ref="J35:R35">SUM(J36)</f>
        <v>0</v>
      </c>
      <c r="K35" s="287"/>
      <c r="L35" s="289">
        <f t="shared" si="14"/>
        <v>0</v>
      </c>
      <c r="M35" s="288">
        <f t="shared" si="14"/>
        <v>0</v>
      </c>
      <c r="N35" s="287"/>
      <c r="O35" s="289">
        <f t="shared" si="14"/>
        <v>0</v>
      </c>
      <c r="P35" s="288">
        <f t="shared" si="14"/>
        <v>0</v>
      </c>
      <c r="Q35" s="287"/>
      <c r="R35" s="289">
        <f t="shared" si="14"/>
        <v>0</v>
      </c>
      <c r="S35" s="289">
        <f t="shared" si="7"/>
        <v>0</v>
      </c>
      <c r="T35" s="289">
        <f t="shared" si="7"/>
        <v>0</v>
      </c>
    </row>
    <row r="36" spans="1:20" ht="15" thickBot="1">
      <c r="A36" s="473"/>
      <c r="B36" s="5" t="s">
        <v>283</v>
      </c>
      <c r="C36" s="12" t="s">
        <v>60</v>
      </c>
      <c r="D36" s="12">
        <v>2</v>
      </c>
      <c r="E36" s="12" t="s">
        <v>84</v>
      </c>
      <c r="F36" s="89" t="s">
        <v>85</v>
      </c>
      <c r="G36" s="291"/>
      <c r="H36" s="291"/>
      <c r="I36" s="291"/>
      <c r="J36" s="374"/>
      <c r="K36" s="374"/>
      <c r="L36" s="294">
        <f>J36-K36</f>
        <v>0</v>
      </c>
      <c r="M36" s="291"/>
      <c r="N36" s="374"/>
      <c r="O36" s="294">
        <f>M36-N36</f>
        <v>0</v>
      </c>
      <c r="P36" s="291"/>
      <c r="Q36" s="374"/>
      <c r="R36" s="294">
        <f>P36-Q36</f>
        <v>0</v>
      </c>
      <c r="S36" s="294">
        <f t="shared" si="7"/>
        <v>0</v>
      </c>
      <c r="T36" s="294">
        <f t="shared" si="7"/>
        <v>0</v>
      </c>
    </row>
    <row r="37" spans="1:19" ht="14.25">
      <c r="A37" s="14"/>
      <c r="B37" s="14"/>
      <c r="C37" s="346"/>
      <c r="D37" s="346"/>
      <c r="E37" s="346"/>
      <c r="F37" s="346"/>
      <c r="G37" s="347"/>
      <c r="H37" s="347"/>
      <c r="I37" s="347"/>
      <c r="J37" s="347"/>
      <c r="K37" s="347"/>
      <c r="L37" s="347"/>
      <c r="M37" s="347"/>
      <c r="N37" s="347"/>
      <c r="O37" s="347"/>
      <c r="P37" s="347"/>
      <c r="Q37" s="347"/>
      <c r="R37" s="347"/>
      <c r="S37" s="347"/>
    </row>
    <row r="38" spans="1:19" ht="12.75">
      <c r="A38" s="263"/>
      <c r="B38" s="261"/>
      <c r="C38" s="261"/>
      <c r="D38" s="261"/>
      <c r="E38" s="261"/>
      <c r="F38" s="261"/>
      <c r="G38" s="262"/>
      <c r="H38" s="262"/>
      <c r="I38" s="262"/>
      <c r="J38" s="262"/>
      <c r="K38" s="262"/>
      <c r="L38" s="262"/>
      <c r="M38" s="262"/>
      <c r="N38" s="262"/>
      <c r="O38" s="262"/>
      <c r="P38" s="262"/>
      <c r="Q38" s="262"/>
      <c r="R38" s="262"/>
      <c r="S38" s="262"/>
    </row>
    <row r="39" spans="1:19" ht="15.75">
      <c r="A39" s="263"/>
      <c r="B39" s="261"/>
      <c r="C39" s="261"/>
      <c r="D39" s="261"/>
      <c r="E39" s="261"/>
      <c r="F39" s="261"/>
      <c r="G39" s="330" t="s">
        <v>349</v>
      </c>
      <c r="H39" s="331"/>
      <c r="I39" s="331"/>
      <c r="J39" s="331"/>
      <c r="K39" s="331"/>
      <c r="L39" s="331"/>
      <c r="M39" s="331"/>
      <c r="N39" s="331"/>
      <c r="O39" s="331"/>
      <c r="P39" s="331"/>
      <c r="Q39" s="331"/>
      <c r="R39" s="331"/>
      <c r="S39" s="331"/>
    </row>
    <row r="40" spans="1:19" ht="26.25" customHeight="1">
      <c r="A40" s="263"/>
      <c r="B40" s="261"/>
      <c r="C40" s="261"/>
      <c r="D40" s="261"/>
      <c r="E40" s="261"/>
      <c r="F40" s="261"/>
      <c r="G40" s="332" t="s">
        <v>350</v>
      </c>
      <c r="H40" s="332"/>
      <c r="I40" s="332"/>
      <c r="J40" s="332"/>
      <c r="K40" s="332"/>
      <c r="L40" s="332"/>
      <c r="M40" s="332"/>
      <c r="N40" s="332"/>
      <c r="O40" s="332"/>
      <c r="P40" s="332"/>
      <c r="Q40" s="332"/>
      <c r="R40" s="332"/>
      <c r="S40" s="332"/>
    </row>
    <row r="41" spans="7:15" ht="24.75" customHeight="1" thickBot="1">
      <c r="G41" s="345"/>
      <c r="H41" s="345"/>
      <c r="I41" s="345"/>
      <c r="J41" s="345"/>
      <c r="K41" s="345"/>
      <c r="L41" s="345"/>
      <c r="M41" s="345"/>
      <c r="N41" s="345"/>
      <c r="O41" s="345"/>
    </row>
    <row r="42" spans="1:24" ht="26.25" thickBot="1">
      <c r="A42" s="499" t="s">
        <v>410</v>
      </c>
      <c r="B42" s="500"/>
      <c r="C42" s="500"/>
      <c r="D42" s="500"/>
      <c r="E42" s="500"/>
      <c r="F42" s="500"/>
      <c r="G42" s="500"/>
      <c r="H42" s="500"/>
      <c r="I42" s="500"/>
      <c r="J42" s="500"/>
      <c r="K42" s="500"/>
      <c r="L42" s="500"/>
      <c r="M42" s="500"/>
      <c r="N42" s="500"/>
      <c r="O42" s="500"/>
      <c r="P42" s="500"/>
      <c r="Q42" s="500"/>
      <c r="R42" s="500"/>
      <c r="S42" s="500"/>
      <c r="T42" s="500"/>
      <c r="U42" s="501"/>
      <c r="V42" s="501"/>
      <c r="W42" s="501"/>
      <c r="X42" s="502"/>
    </row>
    <row r="43" spans="1:27" ht="33" customHeight="1" thickBot="1">
      <c r="A43" s="404" t="s">
        <v>427</v>
      </c>
      <c r="B43" s="404"/>
      <c r="C43" s="404"/>
      <c r="D43" s="404"/>
      <c r="E43" s="404"/>
      <c r="F43" s="404"/>
      <c r="G43" s="404"/>
      <c r="H43" s="404"/>
      <c r="I43" s="404"/>
      <c r="J43" s="404"/>
      <c r="K43" s="404"/>
      <c r="L43" s="404"/>
      <c r="M43" s="404"/>
      <c r="N43" s="404"/>
      <c r="O43" s="404"/>
      <c r="P43" s="404"/>
      <c r="Q43" s="404"/>
      <c r="R43" s="404"/>
      <c r="S43" s="404"/>
      <c r="T43" s="404"/>
      <c r="U43" s="404"/>
      <c r="V43" s="512">
        <v>44020</v>
      </c>
      <c r="W43" s="512"/>
      <c r="X43" s="512"/>
      <c r="Y43" s="333"/>
      <c r="Z43" s="333"/>
      <c r="AA43" s="333"/>
    </row>
    <row r="44" spans="1:27" ht="32.25" customHeight="1" thickBot="1">
      <c r="A44" s="337"/>
      <c r="B44" s="337"/>
      <c r="C44" s="405"/>
      <c r="D44" s="338"/>
      <c r="E44" s="337"/>
      <c r="F44" s="513" t="s">
        <v>392</v>
      </c>
      <c r="G44" s="514"/>
      <c r="H44" s="514"/>
      <c r="I44" s="514"/>
      <c r="J44" s="514"/>
      <c r="K44" s="514"/>
      <c r="L44" s="514"/>
      <c r="M44" s="514"/>
      <c r="N44" s="514"/>
      <c r="O44" s="515"/>
      <c r="P44" s="516" t="s">
        <v>355</v>
      </c>
      <c r="Q44" s="517"/>
      <c r="R44" s="518"/>
      <c r="S44" s="516" t="s">
        <v>378</v>
      </c>
      <c r="T44" s="517"/>
      <c r="U44" s="518"/>
      <c r="V44" s="516" t="s">
        <v>428</v>
      </c>
      <c r="W44" s="517"/>
      <c r="X44" s="518"/>
      <c r="Y44" s="510" t="s">
        <v>429</v>
      </c>
      <c r="Z44" s="510"/>
      <c r="AA44" s="511"/>
    </row>
    <row r="45" spans="1:27" ht="99" customHeight="1" hidden="1" thickBot="1">
      <c r="A45" s="337"/>
      <c r="B45" s="337"/>
      <c r="C45" s="405"/>
      <c r="D45" s="338"/>
      <c r="E45" s="337"/>
      <c r="F45" s="513" t="s">
        <v>392</v>
      </c>
      <c r="G45" s="514"/>
      <c r="H45" s="514"/>
      <c r="I45" s="514"/>
      <c r="J45" s="514"/>
      <c r="K45" s="514"/>
      <c r="L45" s="514"/>
      <c r="M45" s="514"/>
      <c r="N45" s="514"/>
      <c r="O45" s="515"/>
      <c r="P45" s="516" t="s">
        <v>355</v>
      </c>
      <c r="Q45" s="517"/>
      <c r="R45" s="518"/>
      <c r="S45" s="516" t="s">
        <v>378</v>
      </c>
      <c r="T45" s="517"/>
      <c r="U45" s="518"/>
      <c r="V45" s="516" t="s">
        <v>428</v>
      </c>
      <c r="W45" s="517"/>
      <c r="X45" s="518"/>
      <c r="Y45" s="510" t="s">
        <v>429</v>
      </c>
      <c r="Z45" s="510"/>
      <c r="AA45" s="511"/>
    </row>
    <row r="46" spans="1:27" ht="69" customHeight="1" thickBot="1">
      <c r="A46" s="380" t="s">
        <v>115</v>
      </c>
      <c r="B46" s="380" t="s">
        <v>351</v>
      </c>
      <c r="C46" s="381" t="s">
        <v>91</v>
      </c>
      <c r="D46" s="382" t="s">
        <v>379</v>
      </c>
      <c r="E46" s="380" t="s">
        <v>411</v>
      </c>
      <c r="F46" s="384" t="s">
        <v>412</v>
      </c>
      <c r="G46" s="384" t="s">
        <v>380</v>
      </c>
      <c r="H46" s="384" t="s">
        <v>381</v>
      </c>
      <c r="I46" s="385" t="s">
        <v>382</v>
      </c>
      <c r="J46" s="383" t="s">
        <v>413</v>
      </c>
      <c r="K46" s="386" t="s">
        <v>414</v>
      </c>
      <c r="L46" s="384" t="s">
        <v>415</v>
      </c>
      <c r="M46" s="384" t="s">
        <v>416</v>
      </c>
      <c r="N46" s="387" t="s">
        <v>417</v>
      </c>
      <c r="O46" s="339" t="s">
        <v>418</v>
      </c>
      <c r="P46" s="340" t="s">
        <v>419</v>
      </c>
      <c r="Q46" s="341" t="s">
        <v>356</v>
      </c>
      <c r="R46" s="342" t="s">
        <v>383</v>
      </c>
      <c r="S46" s="388" t="s">
        <v>384</v>
      </c>
      <c r="T46" s="341" t="s">
        <v>385</v>
      </c>
      <c r="U46" s="343" t="s">
        <v>383</v>
      </c>
      <c r="V46" s="344" t="s">
        <v>421</v>
      </c>
      <c r="W46" s="341" t="s">
        <v>403</v>
      </c>
      <c r="X46" s="344" t="s">
        <v>422</v>
      </c>
      <c r="Y46" s="389" t="s">
        <v>423</v>
      </c>
      <c r="Z46" s="390" t="s">
        <v>424</v>
      </c>
      <c r="AA46" s="390" t="s">
        <v>425</v>
      </c>
    </row>
    <row r="47" spans="1:27" ht="18.75" customHeight="1" thickBot="1">
      <c r="A47" s="391"/>
      <c r="B47" s="391"/>
      <c r="C47" s="392"/>
      <c r="D47" s="393"/>
      <c r="E47" s="393"/>
      <c r="F47" s="394"/>
      <c r="G47" s="394"/>
      <c r="H47" s="394"/>
      <c r="I47" s="394"/>
      <c r="J47" s="394"/>
      <c r="K47" s="392"/>
      <c r="L47" s="395"/>
      <c r="M47" s="395"/>
      <c r="N47" s="408"/>
      <c r="O47" s="409"/>
      <c r="P47" s="396"/>
      <c r="Q47" s="410"/>
      <c r="R47" s="411"/>
      <c r="S47" s="412"/>
      <c r="T47" s="413"/>
      <c r="U47" s="414"/>
      <c r="V47" s="408"/>
      <c r="W47" s="413"/>
      <c r="X47" s="408"/>
      <c r="Y47" s="414"/>
      <c r="Z47" s="414"/>
      <c r="AA47" s="414"/>
    </row>
    <row r="48" spans="1:27" ht="62.25" customHeight="1" thickBot="1">
      <c r="A48" s="504" t="s">
        <v>386</v>
      </c>
      <c r="B48" s="506" t="s">
        <v>426</v>
      </c>
      <c r="C48" s="508" t="s">
        <v>10</v>
      </c>
      <c r="D48" s="417" t="s">
        <v>387</v>
      </c>
      <c r="E48" s="397">
        <v>9388000</v>
      </c>
      <c r="F48" s="398">
        <v>9388000</v>
      </c>
      <c r="G48" s="398">
        <v>170000</v>
      </c>
      <c r="H48" s="398">
        <v>1370000</v>
      </c>
      <c r="I48" s="398">
        <f>F48+G48-H48</f>
        <v>8188000</v>
      </c>
      <c r="J48" s="415">
        <v>2398953.46</v>
      </c>
      <c r="K48" s="418"/>
      <c r="L48" s="416">
        <f>I48-J48</f>
        <v>5789046.54</v>
      </c>
      <c r="M48" s="416">
        <f>I48-K48</f>
        <v>8188000</v>
      </c>
      <c r="N48" s="399">
        <v>9313000</v>
      </c>
      <c r="O48" s="400">
        <v>10248000</v>
      </c>
      <c r="P48" s="419"/>
      <c r="Q48" s="401">
        <v>9313000</v>
      </c>
      <c r="R48" s="420"/>
      <c r="S48" s="420"/>
      <c r="T48" s="401">
        <v>10248000</v>
      </c>
      <c r="U48" s="420"/>
      <c r="V48" s="420"/>
      <c r="W48" s="401">
        <v>10248000</v>
      </c>
      <c r="X48" s="420"/>
      <c r="Y48" s="406">
        <f>P48+S48+V48</f>
        <v>0</v>
      </c>
      <c r="Z48" s="407">
        <f>Q48+T48+W48</f>
        <v>29809000</v>
      </c>
      <c r="AA48" s="407">
        <f>Y48-Z48</f>
        <v>-29809000</v>
      </c>
    </row>
    <row r="49" spans="1:27" ht="24" customHeight="1" thickBot="1">
      <c r="A49" s="505"/>
      <c r="B49" s="507"/>
      <c r="C49" s="509"/>
      <c r="D49" s="402" t="s">
        <v>113</v>
      </c>
      <c r="E49" s="403">
        <f>SUM(E48:E48)</f>
        <v>9388000</v>
      </c>
      <c r="F49" s="403">
        <f>SUM(F48:F48)</f>
        <v>9388000</v>
      </c>
      <c r="G49" s="403">
        <f aca="true" t="shared" si="15" ref="G49:AA49">SUM(G48:G48)</f>
        <v>170000</v>
      </c>
      <c r="H49" s="403">
        <f t="shared" si="15"/>
        <v>1370000</v>
      </c>
      <c r="I49" s="403">
        <f t="shared" si="15"/>
        <v>8188000</v>
      </c>
      <c r="J49" s="403">
        <f t="shared" si="15"/>
        <v>2398953.46</v>
      </c>
      <c r="K49" s="403">
        <f t="shared" si="15"/>
        <v>0</v>
      </c>
      <c r="L49" s="403">
        <f t="shared" si="15"/>
        <v>5789046.54</v>
      </c>
      <c r="M49" s="403">
        <f t="shared" si="15"/>
        <v>8188000</v>
      </c>
      <c r="N49" s="403">
        <f t="shared" si="15"/>
        <v>9313000</v>
      </c>
      <c r="O49" s="403">
        <f t="shared" si="15"/>
        <v>10248000</v>
      </c>
      <c r="P49" s="403">
        <f t="shared" si="15"/>
        <v>0</v>
      </c>
      <c r="Q49" s="403">
        <f t="shared" si="15"/>
        <v>9313000</v>
      </c>
      <c r="R49" s="403">
        <f t="shared" si="15"/>
        <v>0</v>
      </c>
      <c r="S49" s="403">
        <f t="shared" si="15"/>
        <v>0</v>
      </c>
      <c r="T49" s="403">
        <f t="shared" si="15"/>
        <v>10248000</v>
      </c>
      <c r="U49" s="403">
        <f t="shared" si="15"/>
        <v>0</v>
      </c>
      <c r="V49" s="403">
        <f t="shared" si="15"/>
        <v>0</v>
      </c>
      <c r="W49" s="403">
        <f t="shared" si="15"/>
        <v>10248000</v>
      </c>
      <c r="X49" s="403">
        <f t="shared" si="15"/>
        <v>0</v>
      </c>
      <c r="Y49" s="403">
        <f t="shared" si="15"/>
        <v>0</v>
      </c>
      <c r="Z49" s="403">
        <f t="shared" si="15"/>
        <v>29809000</v>
      </c>
      <c r="AA49" s="403">
        <f t="shared" si="15"/>
        <v>-29809000</v>
      </c>
    </row>
    <row r="52" ht="13.5" thickBot="1"/>
    <row r="53" spans="1:17" ht="26.25" thickBot="1">
      <c r="A53" s="499" t="s">
        <v>361</v>
      </c>
      <c r="B53" s="500"/>
      <c r="C53" s="500"/>
      <c r="D53" s="500"/>
      <c r="E53" s="500"/>
      <c r="F53" s="500"/>
      <c r="G53" s="500"/>
      <c r="H53" s="500"/>
      <c r="I53" s="500"/>
      <c r="J53" s="500"/>
      <c r="K53" s="500"/>
      <c r="L53" s="500"/>
      <c r="M53" s="500"/>
      <c r="N53" s="500"/>
      <c r="O53" s="500"/>
      <c r="P53" s="500"/>
      <c r="Q53" s="503"/>
    </row>
    <row r="54" spans="1:17" ht="19.5">
      <c r="A54" s="496" t="s">
        <v>362</v>
      </c>
      <c r="B54" s="497"/>
      <c r="C54" s="497"/>
      <c r="D54" s="497"/>
      <c r="E54" s="497"/>
      <c r="F54" s="497"/>
      <c r="G54" s="497"/>
      <c r="H54" s="497"/>
      <c r="I54" s="497"/>
      <c r="J54" s="497"/>
      <c r="K54" s="497"/>
      <c r="L54" s="497"/>
      <c r="M54" s="497"/>
      <c r="N54" s="497"/>
      <c r="O54" s="497"/>
      <c r="P54" s="497"/>
      <c r="Q54" s="498"/>
    </row>
    <row r="55" spans="1:17" ht="19.5">
      <c r="A55" s="493"/>
      <c r="B55" s="494"/>
      <c r="C55" s="494"/>
      <c r="D55" s="494"/>
      <c r="E55" s="494"/>
      <c r="F55" s="494"/>
      <c r="G55" s="494"/>
      <c r="H55" s="494"/>
      <c r="I55" s="494"/>
      <c r="J55" s="494"/>
      <c r="K55" s="494"/>
      <c r="L55" s="494"/>
      <c r="M55" s="494"/>
      <c r="N55" s="494"/>
      <c r="O55" s="494"/>
      <c r="P55" s="494"/>
      <c r="Q55" s="495"/>
    </row>
    <row r="56" spans="1:17" ht="19.5">
      <c r="A56" s="496" t="s">
        <v>363</v>
      </c>
      <c r="B56" s="497"/>
      <c r="C56" s="497"/>
      <c r="D56" s="497"/>
      <c r="E56" s="497"/>
      <c r="F56" s="497"/>
      <c r="G56" s="497"/>
      <c r="H56" s="497"/>
      <c r="I56" s="497"/>
      <c r="J56" s="497"/>
      <c r="K56" s="497"/>
      <c r="L56" s="497"/>
      <c r="M56" s="497"/>
      <c r="N56" s="497"/>
      <c r="O56" s="497"/>
      <c r="P56" s="497"/>
      <c r="Q56" s="498"/>
    </row>
    <row r="57" spans="1:17" ht="19.5">
      <c r="A57" s="493"/>
      <c r="B57" s="494"/>
      <c r="C57" s="494"/>
      <c r="D57" s="494"/>
      <c r="E57" s="494"/>
      <c r="F57" s="494"/>
      <c r="G57" s="494"/>
      <c r="H57" s="494"/>
      <c r="I57" s="494"/>
      <c r="J57" s="494"/>
      <c r="K57" s="494"/>
      <c r="L57" s="494"/>
      <c r="M57" s="494"/>
      <c r="N57" s="494"/>
      <c r="O57" s="494"/>
      <c r="P57" s="494"/>
      <c r="Q57" s="495"/>
    </row>
    <row r="58" spans="1:17" ht="19.5">
      <c r="A58" s="496" t="s">
        <v>364</v>
      </c>
      <c r="B58" s="497"/>
      <c r="C58" s="497"/>
      <c r="D58" s="497"/>
      <c r="E58" s="497"/>
      <c r="F58" s="497"/>
      <c r="G58" s="497"/>
      <c r="H58" s="497"/>
      <c r="I58" s="497"/>
      <c r="J58" s="497"/>
      <c r="K58" s="497"/>
      <c r="L58" s="497"/>
      <c r="M58" s="497"/>
      <c r="N58" s="497"/>
      <c r="O58" s="497"/>
      <c r="P58" s="497"/>
      <c r="Q58" s="498"/>
    </row>
    <row r="59" spans="1:17" ht="19.5">
      <c r="A59" s="493"/>
      <c r="B59" s="494"/>
      <c r="C59" s="494"/>
      <c r="D59" s="494"/>
      <c r="E59" s="494"/>
      <c r="F59" s="494"/>
      <c r="G59" s="494"/>
      <c r="H59" s="494"/>
      <c r="I59" s="494"/>
      <c r="J59" s="494"/>
      <c r="K59" s="494"/>
      <c r="L59" s="494"/>
      <c r="M59" s="494"/>
      <c r="N59" s="494"/>
      <c r="O59" s="494"/>
      <c r="P59" s="494"/>
      <c r="Q59" s="495"/>
    </row>
    <row r="60" spans="1:17" ht="19.5">
      <c r="A60" s="496" t="s">
        <v>365</v>
      </c>
      <c r="B60" s="497"/>
      <c r="C60" s="497"/>
      <c r="D60" s="497"/>
      <c r="E60" s="497"/>
      <c r="F60" s="497"/>
      <c r="G60" s="497"/>
      <c r="H60" s="497"/>
      <c r="I60" s="497"/>
      <c r="J60" s="497"/>
      <c r="K60" s="497"/>
      <c r="L60" s="497"/>
      <c r="M60" s="497"/>
      <c r="N60" s="497"/>
      <c r="O60" s="497"/>
      <c r="P60" s="497"/>
      <c r="Q60" s="498"/>
    </row>
    <row r="61" spans="1:17" ht="19.5">
      <c r="A61" s="493"/>
      <c r="B61" s="494"/>
      <c r="C61" s="494"/>
      <c r="D61" s="494"/>
      <c r="E61" s="494"/>
      <c r="F61" s="494"/>
      <c r="G61" s="494"/>
      <c r="H61" s="494"/>
      <c r="I61" s="494"/>
      <c r="J61" s="494"/>
      <c r="K61" s="494"/>
      <c r="L61" s="494"/>
      <c r="M61" s="494"/>
      <c r="N61" s="494"/>
      <c r="O61" s="494"/>
      <c r="P61" s="494"/>
      <c r="Q61" s="495"/>
    </row>
    <row r="62" spans="1:17" ht="19.5">
      <c r="A62" s="496" t="s">
        <v>366</v>
      </c>
      <c r="B62" s="497"/>
      <c r="C62" s="497"/>
      <c r="D62" s="497"/>
      <c r="E62" s="497"/>
      <c r="F62" s="497"/>
      <c r="G62" s="497"/>
      <c r="H62" s="497"/>
      <c r="I62" s="497"/>
      <c r="J62" s="497"/>
      <c r="K62" s="497"/>
      <c r="L62" s="497"/>
      <c r="M62" s="497"/>
      <c r="N62" s="497"/>
      <c r="O62" s="497"/>
      <c r="P62" s="497"/>
      <c r="Q62" s="498"/>
    </row>
    <row r="63" spans="1:17" ht="19.5">
      <c r="A63" s="493"/>
      <c r="B63" s="494"/>
      <c r="C63" s="494"/>
      <c r="D63" s="494"/>
      <c r="E63" s="494"/>
      <c r="F63" s="494"/>
      <c r="G63" s="494"/>
      <c r="H63" s="494"/>
      <c r="I63" s="494"/>
      <c r="J63" s="494"/>
      <c r="K63" s="494"/>
      <c r="L63" s="494"/>
      <c r="M63" s="494"/>
      <c r="N63" s="494"/>
      <c r="O63" s="494"/>
      <c r="P63" s="494"/>
      <c r="Q63" s="495"/>
    </row>
    <row r="64" spans="1:17" ht="19.5">
      <c r="A64" s="496" t="s">
        <v>367</v>
      </c>
      <c r="B64" s="497"/>
      <c r="C64" s="497"/>
      <c r="D64" s="497"/>
      <c r="E64" s="497"/>
      <c r="F64" s="497"/>
      <c r="G64" s="497"/>
      <c r="H64" s="497"/>
      <c r="I64" s="497"/>
      <c r="J64" s="497"/>
      <c r="K64" s="497"/>
      <c r="L64" s="497"/>
      <c r="M64" s="497"/>
      <c r="N64" s="497"/>
      <c r="O64" s="497"/>
      <c r="P64" s="497"/>
      <c r="Q64" s="498"/>
    </row>
    <row r="65" spans="1:17" ht="19.5">
      <c r="A65" s="493"/>
      <c r="B65" s="494"/>
      <c r="C65" s="494"/>
      <c r="D65" s="494"/>
      <c r="E65" s="494"/>
      <c r="F65" s="494"/>
      <c r="G65" s="494"/>
      <c r="H65" s="494"/>
      <c r="I65" s="494"/>
      <c r="J65" s="494"/>
      <c r="K65" s="494"/>
      <c r="L65" s="494"/>
      <c r="M65" s="494"/>
      <c r="N65" s="494"/>
      <c r="O65" s="494"/>
      <c r="P65" s="494"/>
      <c r="Q65" s="495"/>
    </row>
    <row r="66" spans="1:17" ht="19.5">
      <c r="A66" s="496" t="s">
        <v>368</v>
      </c>
      <c r="B66" s="497"/>
      <c r="C66" s="497"/>
      <c r="D66" s="497"/>
      <c r="E66" s="497"/>
      <c r="F66" s="497"/>
      <c r="G66" s="497"/>
      <c r="H66" s="497"/>
      <c r="I66" s="497"/>
      <c r="J66" s="497"/>
      <c r="K66" s="497"/>
      <c r="L66" s="497"/>
      <c r="M66" s="497"/>
      <c r="N66" s="497"/>
      <c r="O66" s="497"/>
      <c r="P66" s="497"/>
      <c r="Q66" s="498"/>
    </row>
    <row r="67" spans="1:17" ht="19.5">
      <c r="A67" s="493"/>
      <c r="B67" s="494"/>
      <c r="C67" s="494"/>
      <c r="D67" s="494"/>
      <c r="E67" s="494"/>
      <c r="F67" s="494"/>
      <c r="G67" s="494"/>
      <c r="H67" s="494"/>
      <c r="I67" s="494"/>
      <c r="J67" s="494"/>
      <c r="K67" s="494"/>
      <c r="L67" s="494"/>
      <c r="M67" s="494"/>
      <c r="N67" s="494"/>
      <c r="O67" s="494"/>
      <c r="P67" s="494"/>
      <c r="Q67" s="495"/>
    </row>
    <row r="68" spans="1:17" ht="19.5">
      <c r="A68" s="496" t="s">
        <v>369</v>
      </c>
      <c r="B68" s="497"/>
      <c r="C68" s="497"/>
      <c r="D68" s="497"/>
      <c r="E68" s="497"/>
      <c r="F68" s="497"/>
      <c r="G68" s="497"/>
      <c r="H68" s="497"/>
      <c r="I68" s="497"/>
      <c r="J68" s="497"/>
      <c r="K68" s="497"/>
      <c r="L68" s="497"/>
      <c r="M68" s="497"/>
      <c r="N68" s="497"/>
      <c r="O68" s="497"/>
      <c r="P68" s="497"/>
      <c r="Q68" s="498"/>
    </row>
    <row r="69" spans="1:17" ht="19.5">
      <c r="A69" s="493"/>
      <c r="B69" s="494"/>
      <c r="C69" s="494"/>
      <c r="D69" s="494"/>
      <c r="E69" s="494"/>
      <c r="F69" s="494"/>
      <c r="G69" s="494"/>
      <c r="H69" s="494"/>
      <c r="I69" s="494"/>
      <c r="J69" s="494"/>
      <c r="K69" s="494"/>
      <c r="L69" s="494"/>
      <c r="M69" s="494"/>
      <c r="N69" s="494"/>
      <c r="O69" s="494"/>
      <c r="P69" s="494"/>
      <c r="Q69" s="495"/>
    </row>
    <row r="70" spans="1:17" ht="19.5">
      <c r="A70" s="496" t="s">
        <v>370</v>
      </c>
      <c r="B70" s="497"/>
      <c r="C70" s="497"/>
      <c r="D70" s="497"/>
      <c r="E70" s="497"/>
      <c r="F70" s="497"/>
      <c r="G70" s="497"/>
      <c r="H70" s="497"/>
      <c r="I70" s="497"/>
      <c r="J70" s="497"/>
      <c r="K70" s="497"/>
      <c r="L70" s="497"/>
      <c r="M70" s="497"/>
      <c r="N70" s="497"/>
      <c r="O70" s="497"/>
      <c r="P70" s="497"/>
      <c r="Q70" s="498"/>
    </row>
    <row r="71" spans="1:17" ht="19.5">
      <c r="A71" s="493"/>
      <c r="B71" s="494"/>
      <c r="C71" s="494"/>
      <c r="D71" s="494"/>
      <c r="E71" s="494"/>
      <c r="F71" s="494"/>
      <c r="G71" s="494"/>
      <c r="H71" s="494"/>
      <c r="I71" s="494"/>
      <c r="J71" s="494"/>
      <c r="K71" s="494"/>
      <c r="L71" s="494"/>
      <c r="M71" s="494"/>
      <c r="N71" s="494"/>
      <c r="O71" s="494"/>
      <c r="P71" s="494"/>
      <c r="Q71" s="495"/>
    </row>
    <row r="72" spans="1:17" ht="19.5">
      <c r="A72" s="496" t="s">
        <v>371</v>
      </c>
      <c r="B72" s="497"/>
      <c r="C72" s="497"/>
      <c r="D72" s="497"/>
      <c r="E72" s="497"/>
      <c r="F72" s="497"/>
      <c r="G72" s="497"/>
      <c r="H72" s="497"/>
      <c r="I72" s="497"/>
      <c r="J72" s="497"/>
      <c r="K72" s="497"/>
      <c r="L72" s="497"/>
      <c r="M72" s="497"/>
      <c r="N72" s="497"/>
      <c r="O72" s="497"/>
      <c r="P72" s="497"/>
      <c r="Q72" s="498"/>
    </row>
    <row r="73" spans="1:17" ht="19.5">
      <c r="A73" s="493"/>
      <c r="B73" s="494"/>
      <c r="C73" s="494"/>
      <c r="D73" s="494"/>
      <c r="E73" s="494"/>
      <c r="F73" s="494"/>
      <c r="G73" s="494"/>
      <c r="H73" s="494"/>
      <c r="I73" s="494"/>
      <c r="J73" s="494"/>
      <c r="K73" s="494"/>
      <c r="L73" s="494"/>
      <c r="M73" s="494"/>
      <c r="N73" s="494"/>
      <c r="O73" s="494"/>
      <c r="P73" s="494"/>
      <c r="Q73" s="495"/>
    </row>
    <row r="74" spans="1:17" ht="19.5">
      <c r="A74" s="496" t="s">
        <v>372</v>
      </c>
      <c r="B74" s="497"/>
      <c r="C74" s="497"/>
      <c r="D74" s="497"/>
      <c r="E74" s="497"/>
      <c r="F74" s="497"/>
      <c r="G74" s="497"/>
      <c r="H74" s="497"/>
      <c r="I74" s="497"/>
      <c r="J74" s="497"/>
      <c r="K74" s="497"/>
      <c r="L74" s="497"/>
      <c r="M74" s="497"/>
      <c r="N74" s="497"/>
      <c r="O74" s="497"/>
      <c r="P74" s="497"/>
      <c r="Q74" s="498"/>
    </row>
    <row r="75" spans="1:17" ht="19.5">
      <c r="A75" s="493"/>
      <c r="B75" s="494"/>
      <c r="C75" s="494"/>
      <c r="D75" s="494"/>
      <c r="E75" s="494"/>
      <c r="F75" s="494"/>
      <c r="G75" s="494"/>
      <c r="H75" s="494"/>
      <c r="I75" s="494"/>
      <c r="J75" s="494"/>
      <c r="K75" s="494"/>
      <c r="L75" s="494"/>
      <c r="M75" s="494"/>
      <c r="N75" s="494"/>
      <c r="O75" s="494"/>
      <c r="P75" s="494"/>
      <c r="Q75" s="495"/>
    </row>
    <row r="76" spans="1:17" ht="19.5">
      <c r="A76" s="496" t="s">
        <v>373</v>
      </c>
      <c r="B76" s="497"/>
      <c r="C76" s="497"/>
      <c r="D76" s="497"/>
      <c r="E76" s="497"/>
      <c r="F76" s="497"/>
      <c r="G76" s="497"/>
      <c r="H76" s="497"/>
      <c r="I76" s="497"/>
      <c r="J76" s="497"/>
      <c r="K76" s="497"/>
      <c r="L76" s="497"/>
      <c r="M76" s="497"/>
      <c r="N76" s="497"/>
      <c r="O76" s="497"/>
      <c r="P76" s="497"/>
      <c r="Q76" s="498"/>
    </row>
    <row r="77" spans="1:17" ht="19.5">
      <c r="A77" s="493"/>
      <c r="B77" s="494"/>
      <c r="C77" s="494"/>
      <c r="D77" s="494"/>
      <c r="E77" s="494"/>
      <c r="F77" s="494"/>
      <c r="G77" s="494"/>
      <c r="H77" s="494"/>
      <c r="I77" s="494"/>
      <c r="J77" s="494"/>
      <c r="K77" s="494"/>
      <c r="L77" s="494"/>
      <c r="M77" s="494"/>
      <c r="N77" s="494"/>
      <c r="O77" s="494"/>
      <c r="P77" s="494"/>
      <c r="Q77" s="495"/>
    </row>
    <row r="78" spans="1:17" ht="19.5">
      <c r="A78" s="496" t="s">
        <v>374</v>
      </c>
      <c r="B78" s="497"/>
      <c r="C78" s="497"/>
      <c r="D78" s="497"/>
      <c r="E78" s="497"/>
      <c r="F78" s="497"/>
      <c r="G78" s="497"/>
      <c r="H78" s="497"/>
      <c r="I78" s="497"/>
      <c r="J78" s="497"/>
      <c r="K78" s="497"/>
      <c r="L78" s="497"/>
      <c r="M78" s="497"/>
      <c r="N78" s="497"/>
      <c r="O78" s="497"/>
      <c r="P78" s="497"/>
      <c r="Q78" s="498"/>
    </row>
    <row r="79" spans="1:17" ht="19.5">
      <c r="A79" s="493"/>
      <c r="B79" s="494"/>
      <c r="C79" s="494"/>
      <c r="D79" s="494"/>
      <c r="E79" s="494"/>
      <c r="F79" s="494"/>
      <c r="G79" s="494"/>
      <c r="H79" s="494"/>
      <c r="I79" s="494"/>
      <c r="J79" s="494"/>
      <c r="K79" s="494"/>
      <c r="L79" s="494"/>
      <c r="M79" s="494"/>
      <c r="N79" s="494"/>
      <c r="O79" s="494"/>
      <c r="P79" s="494"/>
      <c r="Q79" s="495"/>
    </row>
    <row r="80" spans="1:17" ht="19.5">
      <c r="A80" s="496" t="s">
        <v>375</v>
      </c>
      <c r="B80" s="497"/>
      <c r="C80" s="497"/>
      <c r="D80" s="497"/>
      <c r="E80" s="497"/>
      <c r="F80" s="497"/>
      <c r="G80" s="497"/>
      <c r="H80" s="497"/>
      <c r="I80" s="497"/>
      <c r="J80" s="497"/>
      <c r="K80" s="497"/>
      <c r="L80" s="497"/>
      <c r="M80" s="497"/>
      <c r="N80" s="497"/>
      <c r="O80" s="497"/>
      <c r="P80" s="497"/>
      <c r="Q80" s="498"/>
    </row>
    <row r="81" spans="1:17" ht="19.5" thickBot="1">
      <c r="A81" s="490"/>
      <c r="B81" s="491"/>
      <c r="C81" s="491"/>
      <c r="D81" s="491"/>
      <c r="E81" s="491"/>
      <c r="F81" s="491"/>
      <c r="G81" s="491"/>
      <c r="H81" s="491"/>
      <c r="I81" s="491"/>
      <c r="J81" s="491"/>
      <c r="K81" s="491"/>
      <c r="L81" s="491"/>
      <c r="M81" s="491"/>
      <c r="N81" s="491"/>
      <c r="O81" s="491"/>
      <c r="P81" s="491"/>
      <c r="Q81" s="492"/>
    </row>
  </sheetData>
  <sheetProtection/>
  <mergeCells count="59">
    <mergeCell ref="P45:R45"/>
    <mergeCell ref="S45:U45"/>
    <mergeCell ref="V45:X45"/>
    <mergeCell ref="Y45:AA45"/>
    <mergeCell ref="F44:O44"/>
    <mergeCell ref="P44:R44"/>
    <mergeCell ref="S44:U44"/>
    <mergeCell ref="V44:X44"/>
    <mergeCell ref="A48:A49"/>
    <mergeCell ref="B48:B49"/>
    <mergeCell ref="C48:C49"/>
    <mergeCell ref="Y44:AA44"/>
    <mergeCell ref="V43:X43"/>
    <mergeCell ref="A69:Q69"/>
    <mergeCell ref="A56:Q56"/>
    <mergeCell ref="A57:Q57"/>
    <mergeCell ref="A58:Q58"/>
    <mergeCell ref="F45:O45"/>
    <mergeCell ref="A70:Q70"/>
    <mergeCell ref="A59:Q59"/>
    <mergeCell ref="A68:Q68"/>
    <mergeCell ref="A71:Q71"/>
    <mergeCell ref="A73:Q73"/>
    <mergeCell ref="A74:Q74"/>
    <mergeCell ref="A72:Q72"/>
    <mergeCell ref="A65:Q65"/>
    <mergeCell ref="A66:Q66"/>
    <mergeCell ref="A67:Q67"/>
    <mergeCell ref="A1:S1"/>
    <mergeCell ref="A42:X42"/>
    <mergeCell ref="A53:Q53"/>
    <mergeCell ref="A54:Q54"/>
    <mergeCell ref="A55:Q55"/>
    <mergeCell ref="A64:Q64"/>
    <mergeCell ref="A60:Q60"/>
    <mergeCell ref="A61:Q61"/>
    <mergeCell ref="A62:Q62"/>
    <mergeCell ref="A63:Q63"/>
    <mergeCell ref="A81:Q81"/>
    <mergeCell ref="A75:Q75"/>
    <mergeCell ref="A76:Q76"/>
    <mergeCell ref="A77:Q77"/>
    <mergeCell ref="A78:Q78"/>
    <mergeCell ref="A80:Q80"/>
    <mergeCell ref="A79:Q79"/>
    <mergeCell ref="K2:Q2"/>
    <mergeCell ref="A4:F4"/>
    <mergeCell ref="A3:E3"/>
    <mergeCell ref="M3:O4"/>
    <mergeCell ref="P3:R4"/>
    <mergeCell ref="S4:S5"/>
    <mergeCell ref="F3:I3"/>
    <mergeCell ref="T4:T5"/>
    <mergeCell ref="A5:F5"/>
    <mergeCell ref="A7:F7"/>
    <mergeCell ref="B8:F8"/>
    <mergeCell ref="A10:A36"/>
    <mergeCell ref="B10:F10"/>
    <mergeCell ref="J3:L4"/>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4:Q33"/>
  <sheetViews>
    <sheetView zoomScalePageLayoutView="0" workbookViewId="0" topLeftCell="A1">
      <selection activeCell="T23" sqref="T23"/>
    </sheetView>
  </sheetViews>
  <sheetFormatPr defaultColWidth="9.140625" defaultRowHeight="12.75"/>
  <sheetData>
    <row r="3" ht="13.5" thickBot="1"/>
    <row r="4" spans="1:17" ht="26.25" thickBot="1">
      <c r="A4" s="499" t="s">
        <v>361</v>
      </c>
      <c r="B4" s="500"/>
      <c r="C4" s="500"/>
      <c r="D4" s="500"/>
      <c r="E4" s="500"/>
      <c r="F4" s="500"/>
      <c r="G4" s="500"/>
      <c r="H4" s="500"/>
      <c r="I4" s="500"/>
      <c r="J4" s="500"/>
      <c r="K4" s="500"/>
      <c r="L4" s="500"/>
      <c r="M4" s="500"/>
      <c r="N4" s="500"/>
      <c r="O4" s="500"/>
      <c r="P4" s="500"/>
      <c r="Q4" s="503"/>
    </row>
    <row r="5" spans="1:17" ht="25.5">
      <c r="A5" s="446"/>
      <c r="B5" s="447"/>
      <c r="C5" s="447"/>
      <c r="D5" s="447"/>
      <c r="E5" s="447"/>
      <c r="F5" s="447"/>
      <c r="G5" s="447"/>
      <c r="H5" s="447"/>
      <c r="I5" s="447"/>
      <c r="J5" s="447"/>
      <c r="K5" s="447"/>
      <c r="L5" s="447"/>
      <c r="M5" s="447"/>
      <c r="N5" s="447"/>
      <c r="O5" s="447"/>
      <c r="P5" s="447"/>
      <c r="Q5" s="448"/>
    </row>
    <row r="6" spans="1:17" ht="20.25" thickBot="1">
      <c r="A6" s="496" t="s">
        <v>362</v>
      </c>
      <c r="B6" s="497"/>
      <c r="C6" s="497"/>
      <c r="D6" s="497"/>
      <c r="E6" s="497"/>
      <c r="F6" s="497"/>
      <c r="G6" s="497"/>
      <c r="H6" s="497"/>
      <c r="I6" s="497"/>
      <c r="J6" s="497"/>
      <c r="K6" s="497"/>
      <c r="L6" s="497"/>
      <c r="M6" s="497"/>
      <c r="N6" s="497"/>
      <c r="O6" s="497"/>
      <c r="P6" s="497"/>
      <c r="Q6" s="498"/>
    </row>
    <row r="7" spans="1:17" ht="19.5" thickBot="1">
      <c r="A7" s="519" t="s">
        <v>504</v>
      </c>
      <c r="B7" s="520"/>
      <c r="C7" s="520"/>
      <c r="D7" s="520"/>
      <c r="E7" s="520"/>
      <c r="F7" s="520"/>
      <c r="G7" s="520"/>
      <c r="H7" s="520"/>
      <c r="I7" s="520"/>
      <c r="J7" s="520"/>
      <c r="K7" s="520"/>
      <c r="L7" s="520"/>
      <c r="M7" s="520"/>
      <c r="N7" s="520"/>
      <c r="O7" s="520"/>
      <c r="P7" s="520"/>
      <c r="Q7" s="521"/>
    </row>
    <row r="8" spans="1:17" ht="20.25" thickBot="1">
      <c r="A8" s="522" t="s">
        <v>363</v>
      </c>
      <c r="B8" s="523"/>
      <c r="C8" s="523"/>
      <c r="D8" s="523"/>
      <c r="E8" s="523"/>
      <c r="F8" s="523"/>
      <c r="G8" s="523"/>
      <c r="H8" s="523"/>
      <c r="I8" s="523"/>
      <c r="J8" s="523"/>
      <c r="K8" s="523"/>
      <c r="L8" s="523"/>
      <c r="M8" s="523"/>
      <c r="N8" s="523"/>
      <c r="O8" s="523"/>
      <c r="P8" s="523"/>
      <c r="Q8" s="524"/>
    </row>
    <row r="9" spans="1:17" ht="19.5" thickBot="1">
      <c r="A9" s="519" t="s">
        <v>505</v>
      </c>
      <c r="B9" s="520"/>
      <c r="C9" s="520"/>
      <c r="D9" s="520"/>
      <c r="E9" s="520"/>
      <c r="F9" s="520"/>
      <c r="G9" s="520"/>
      <c r="H9" s="520"/>
      <c r="I9" s="520"/>
      <c r="J9" s="520"/>
      <c r="K9" s="520"/>
      <c r="L9" s="520"/>
      <c r="M9" s="520"/>
      <c r="N9" s="520"/>
      <c r="O9" s="520"/>
      <c r="P9" s="520"/>
      <c r="Q9" s="521"/>
    </row>
    <row r="10" spans="1:17" ht="20.25" thickBot="1">
      <c r="A10" s="522" t="s">
        <v>364</v>
      </c>
      <c r="B10" s="523"/>
      <c r="C10" s="523"/>
      <c r="D10" s="523"/>
      <c r="E10" s="523"/>
      <c r="F10" s="523"/>
      <c r="G10" s="523"/>
      <c r="H10" s="523"/>
      <c r="I10" s="523"/>
      <c r="J10" s="523"/>
      <c r="K10" s="523"/>
      <c r="L10" s="523"/>
      <c r="M10" s="523"/>
      <c r="N10" s="523"/>
      <c r="O10" s="523"/>
      <c r="P10" s="523"/>
      <c r="Q10" s="524"/>
    </row>
    <row r="11" spans="1:17" ht="19.5" thickBot="1">
      <c r="A11" s="519" t="s">
        <v>506</v>
      </c>
      <c r="B11" s="520"/>
      <c r="C11" s="520"/>
      <c r="D11" s="520"/>
      <c r="E11" s="520"/>
      <c r="F11" s="520"/>
      <c r="G11" s="520"/>
      <c r="H11" s="520"/>
      <c r="I11" s="520"/>
      <c r="J11" s="520"/>
      <c r="K11" s="520"/>
      <c r="L11" s="520"/>
      <c r="M11" s="520"/>
      <c r="N11" s="520"/>
      <c r="O11" s="520"/>
      <c r="P11" s="520"/>
      <c r="Q11" s="521"/>
    </row>
    <row r="12" spans="1:17" ht="20.25" thickBot="1">
      <c r="A12" s="522" t="s">
        <v>365</v>
      </c>
      <c r="B12" s="523"/>
      <c r="C12" s="523"/>
      <c r="D12" s="523"/>
      <c r="E12" s="523"/>
      <c r="F12" s="523"/>
      <c r="G12" s="523"/>
      <c r="H12" s="523"/>
      <c r="I12" s="523"/>
      <c r="J12" s="523"/>
      <c r="K12" s="523"/>
      <c r="L12" s="523"/>
      <c r="M12" s="523"/>
      <c r="N12" s="523"/>
      <c r="O12" s="523"/>
      <c r="P12" s="523"/>
      <c r="Q12" s="524"/>
    </row>
    <row r="13" spans="1:17" ht="19.5" thickBot="1">
      <c r="A13" s="519" t="s">
        <v>507</v>
      </c>
      <c r="B13" s="520"/>
      <c r="C13" s="520"/>
      <c r="D13" s="520"/>
      <c r="E13" s="520"/>
      <c r="F13" s="520"/>
      <c r="G13" s="520"/>
      <c r="H13" s="520"/>
      <c r="I13" s="520"/>
      <c r="J13" s="520"/>
      <c r="K13" s="520"/>
      <c r="L13" s="520"/>
      <c r="M13" s="520"/>
      <c r="N13" s="520"/>
      <c r="O13" s="520"/>
      <c r="P13" s="520"/>
      <c r="Q13" s="521"/>
    </row>
    <row r="14" spans="1:17" ht="20.25" thickBot="1">
      <c r="A14" s="522" t="s">
        <v>366</v>
      </c>
      <c r="B14" s="523"/>
      <c r="C14" s="523"/>
      <c r="D14" s="523"/>
      <c r="E14" s="523"/>
      <c r="F14" s="523"/>
      <c r="G14" s="523"/>
      <c r="H14" s="523"/>
      <c r="I14" s="523"/>
      <c r="J14" s="523"/>
      <c r="K14" s="523"/>
      <c r="L14" s="523"/>
      <c r="M14" s="523"/>
      <c r="N14" s="523"/>
      <c r="O14" s="523"/>
      <c r="P14" s="523"/>
      <c r="Q14" s="524"/>
    </row>
    <row r="15" spans="1:17" ht="19.5" thickBot="1">
      <c r="A15" s="519" t="s">
        <v>508</v>
      </c>
      <c r="B15" s="520"/>
      <c r="C15" s="520"/>
      <c r="D15" s="520"/>
      <c r="E15" s="520"/>
      <c r="F15" s="520"/>
      <c r="G15" s="520"/>
      <c r="H15" s="520"/>
      <c r="I15" s="520"/>
      <c r="J15" s="520"/>
      <c r="K15" s="520"/>
      <c r="L15" s="520"/>
      <c r="M15" s="520"/>
      <c r="N15" s="520"/>
      <c r="O15" s="520"/>
      <c r="P15" s="520"/>
      <c r="Q15" s="521"/>
    </row>
    <row r="16" spans="1:17" ht="20.25" thickBot="1">
      <c r="A16" s="522" t="s">
        <v>367</v>
      </c>
      <c r="B16" s="523"/>
      <c r="C16" s="523"/>
      <c r="D16" s="523"/>
      <c r="E16" s="523"/>
      <c r="F16" s="523"/>
      <c r="G16" s="523"/>
      <c r="H16" s="523"/>
      <c r="I16" s="523"/>
      <c r="J16" s="523"/>
      <c r="K16" s="523"/>
      <c r="L16" s="523"/>
      <c r="M16" s="523"/>
      <c r="N16" s="523"/>
      <c r="O16" s="523"/>
      <c r="P16" s="523"/>
      <c r="Q16" s="524"/>
    </row>
    <row r="17" spans="1:17" ht="19.5" thickBot="1">
      <c r="A17" s="519" t="s">
        <v>509</v>
      </c>
      <c r="B17" s="520"/>
      <c r="C17" s="520"/>
      <c r="D17" s="520"/>
      <c r="E17" s="520"/>
      <c r="F17" s="520"/>
      <c r="G17" s="520"/>
      <c r="H17" s="520"/>
      <c r="I17" s="520"/>
      <c r="J17" s="520"/>
      <c r="K17" s="520"/>
      <c r="L17" s="520"/>
      <c r="M17" s="520"/>
      <c r="N17" s="520"/>
      <c r="O17" s="520"/>
      <c r="P17" s="520"/>
      <c r="Q17" s="521"/>
    </row>
    <row r="18" spans="1:17" ht="20.25" thickBot="1">
      <c r="A18" s="522" t="s">
        <v>368</v>
      </c>
      <c r="B18" s="523"/>
      <c r="C18" s="523"/>
      <c r="D18" s="523"/>
      <c r="E18" s="523"/>
      <c r="F18" s="523"/>
      <c r="G18" s="523"/>
      <c r="H18" s="523"/>
      <c r="I18" s="523"/>
      <c r="J18" s="523"/>
      <c r="K18" s="523"/>
      <c r="L18" s="523"/>
      <c r="M18" s="523"/>
      <c r="N18" s="523"/>
      <c r="O18" s="523"/>
      <c r="P18" s="523"/>
      <c r="Q18" s="524"/>
    </row>
    <row r="19" spans="1:17" ht="19.5" thickBot="1">
      <c r="A19" s="519" t="s">
        <v>510</v>
      </c>
      <c r="B19" s="520"/>
      <c r="C19" s="520"/>
      <c r="D19" s="520"/>
      <c r="E19" s="520"/>
      <c r="F19" s="520"/>
      <c r="G19" s="520"/>
      <c r="H19" s="520"/>
      <c r="I19" s="520"/>
      <c r="J19" s="520"/>
      <c r="K19" s="520"/>
      <c r="L19" s="520"/>
      <c r="M19" s="520"/>
      <c r="N19" s="520"/>
      <c r="O19" s="520"/>
      <c r="P19" s="520"/>
      <c r="Q19" s="521"/>
    </row>
    <row r="20" spans="1:17" ht="20.25" thickBot="1">
      <c r="A20" s="522" t="s">
        <v>369</v>
      </c>
      <c r="B20" s="523"/>
      <c r="C20" s="523"/>
      <c r="D20" s="523"/>
      <c r="E20" s="523"/>
      <c r="F20" s="523"/>
      <c r="G20" s="523"/>
      <c r="H20" s="523"/>
      <c r="I20" s="523"/>
      <c r="J20" s="523"/>
      <c r="K20" s="523"/>
      <c r="L20" s="523"/>
      <c r="M20" s="523"/>
      <c r="N20" s="523"/>
      <c r="O20" s="523"/>
      <c r="P20" s="523"/>
      <c r="Q20" s="524"/>
    </row>
    <row r="21" spans="1:17" ht="19.5" thickBot="1">
      <c r="A21" s="519" t="s">
        <v>511</v>
      </c>
      <c r="B21" s="520"/>
      <c r="C21" s="520"/>
      <c r="D21" s="520"/>
      <c r="E21" s="520"/>
      <c r="F21" s="520"/>
      <c r="G21" s="520"/>
      <c r="H21" s="520"/>
      <c r="I21" s="520"/>
      <c r="J21" s="520"/>
      <c r="K21" s="520"/>
      <c r="L21" s="520"/>
      <c r="M21" s="520"/>
      <c r="N21" s="520"/>
      <c r="O21" s="520"/>
      <c r="P21" s="520"/>
      <c r="Q21" s="521"/>
    </row>
    <row r="22" spans="1:17" ht="20.25" thickBot="1">
      <c r="A22" s="522" t="s">
        <v>370</v>
      </c>
      <c r="B22" s="523"/>
      <c r="C22" s="523"/>
      <c r="D22" s="523"/>
      <c r="E22" s="523"/>
      <c r="F22" s="523"/>
      <c r="G22" s="523"/>
      <c r="H22" s="523"/>
      <c r="I22" s="523"/>
      <c r="J22" s="523"/>
      <c r="K22" s="523"/>
      <c r="L22" s="523"/>
      <c r="M22" s="523"/>
      <c r="N22" s="523"/>
      <c r="O22" s="523"/>
      <c r="P22" s="523"/>
      <c r="Q22" s="524"/>
    </row>
    <row r="23" spans="1:17" ht="19.5" thickBot="1">
      <c r="A23" s="519" t="s">
        <v>512</v>
      </c>
      <c r="B23" s="520"/>
      <c r="C23" s="520"/>
      <c r="D23" s="520"/>
      <c r="E23" s="520"/>
      <c r="F23" s="520"/>
      <c r="G23" s="520"/>
      <c r="H23" s="520"/>
      <c r="I23" s="520"/>
      <c r="J23" s="520"/>
      <c r="K23" s="520"/>
      <c r="L23" s="520"/>
      <c r="M23" s="520"/>
      <c r="N23" s="520"/>
      <c r="O23" s="520"/>
      <c r="P23" s="520"/>
      <c r="Q23" s="521"/>
    </row>
    <row r="24" spans="1:17" ht="20.25" thickBot="1">
      <c r="A24" s="522" t="s">
        <v>371</v>
      </c>
      <c r="B24" s="523"/>
      <c r="C24" s="523"/>
      <c r="D24" s="523"/>
      <c r="E24" s="523"/>
      <c r="F24" s="523"/>
      <c r="G24" s="523"/>
      <c r="H24" s="523"/>
      <c r="I24" s="523"/>
      <c r="J24" s="523"/>
      <c r="K24" s="523"/>
      <c r="L24" s="523"/>
      <c r="M24" s="523"/>
      <c r="N24" s="523"/>
      <c r="O24" s="523"/>
      <c r="P24" s="523"/>
      <c r="Q24" s="524"/>
    </row>
    <row r="25" spans="1:17" ht="19.5" thickBot="1">
      <c r="A25" s="519" t="s">
        <v>513</v>
      </c>
      <c r="B25" s="520"/>
      <c r="C25" s="520"/>
      <c r="D25" s="520"/>
      <c r="E25" s="520"/>
      <c r="F25" s="520"/>
      <c r="G25" s="520"/>
      <c r="H25" s="520"/>
      <c r="I25" s="520"/>
      <c r="J25" s="520"/>
      <c r="K25" s="520"/>
      <c r="L25" s="520"/>
      <c r="M25" s="520"/>
      <c r="N25" s="520"/>
      <c r="O25" s="520"/>
      <c r="P25" s="520"/>
      <c r="Q25" s="521"/>
    </row>
    <row r="26" spans="1:17" ht="20.25" thickBot="1">
      <c r="A26" s="522" t="s">
        <v>372</v>
      </c>
      <c r="B26" s="523"/>
      <c r="C26" s="523"/>
      <c r="D26" s="523"/>
      <c r="E26" s="523"/>
      <c r="F26" s="523"/>
      <c r="G26" s="523"/>
      <c r="H26" s="523"/>
      <c r="I26" s="523"/>
      <c r="J26" s="523"/>
      <c r="K26" s="523"/>
      <c r="L26" s="523"/>
      <c r="M26" s="523"/>
      <c r="N26" s="523"/>
      <c r="O26" s="523"/>
      <c r="P26" s="523"/>
      <c r="Q26" s="524"/>
    </row>
    <row r="27" spans="1:17" ht="19.5" thickBot="1">
      <c r="A27" s="519" t="s">
        <v>514</v>
      </c>
      <c r="B27" s="520"/>
      <c r="C27" s="520"/>
      <c r="D27" s="520"/>
      <c r="E27" s="520"/>
      <c r="F27" s="520"/>
      <c r="G27" s="520"/>
      <c r="H27" s="520"/>
      <c r="I27" s="520"/>
      <c r="J27" s="520"/>
      <c r="K27" s="520"/>
      <c r="L27" s="520"/>
      <c r="M27" s="520"/>
      <c r="N27" s="520"/>
      <c r="O27" s="520"/>
      <c r="P27" s="520"/>
      <c r="Q27" s="521"/>
    </row>
    <row r="28" spans="1:17" ht="20.25" thickBot="1">
      <c r="A28" s="522" t="s">
        <v>373</v>
      </c>
      <c r="B28" s="523"/>
      <c r="C28" s="523"/>
      <c r="D28" s="523"/>
      <c r="E28" s="523"/>
      <c r="F28" s="523"/>
      <c r="G28" s="523"/>
      <c r="H28" s="523"/>
      <c r="I28" s="523"/>
      <c r="J28" s="523"/>
      <c r="K28" s="523"/>
      <c r="L28" s="523"/>
      <c r="M28" s="523"/>
      <c r="N28" s="523"/>
      <c r="O28" s="523"/>
      <c r="P28" s="523"/>
      <c r="Q28" s="524"/>
    </row>
    <row r="29" spans="1:17" ht="19.5" thickBot="1">
      <c r="A29" s="519" t="s">
        <v>515</v>
      </c>
      <c r="B29" s="520"/>
      <c r="C29" s="520"/>
      <c r="D29" s="520"/>
      <c r="E29" s="520"/>
      <c r="F29" s="520"/>
      <c r="G29" s="520"/>
      <c r="H29" s="520"/>
      <c r="I29" s="520"/>
      <c r="J29" s="520"/>
      <c r="K29" s="520"/>
      <c r="L29" s="520"/>
      <c r="M29" s="520"/>
      <c r="N29" s="520"/>
      <c r="O29" s="520"/>
      <c r="P29" s="520"/>
      <c r="Q29" s="521"/>
    </row>
    <row r="30" spans="1:17" ht="20.25" thickBot="1">
      <c r="A30" s="522" t="s">
        <v>374</v>
      </c>
      <c r="B30" s="523"/>
      <c r="C30" s="523"/>
      <c r="D30" s="523"/>
      <c r="E30" s="523"/>
      <c r="F30" s="523"/>
      <c r="G30" s="523"/>
      <c r="H30" s="523"/>
      <c r="I30" s="523"/>
      <c r="J30" s="523"/>
      <c r="K30" s="523"/>
      <c r="L30" s="523"/>
      <c r="M30" s="523"/>
      <c r="N30" s="523"/>
      <c r="O30" s="523"/>
      <c r="P30" s="523"/>
      <c r="Q30" s="524"/>
    </row>
    <row r="31" spans="1:17" ht="19.5" thickBot="1">
      <c r="A31" s="519" t="s">
        <v>516</v>
      </c>
      <c r="B31" s="520"/>
      <c r="C31" s="520"/>
      <c r="D31" s="520"/>
      <c r="E31" s="520"/>
      <c r="F31" s="520"/>
      <c r="G31" s="520"/>
      <c r="H31" s="520"/>
      <c r="I31" s="520"/>
      <c r="J31" s="520"/>
      <c r="K31" s="520"/>
      <c r="L31" s="520"/>
      <c r="M31" s="520"/>
      <c r="N31" s="520"/>
      <c r="O31" s="520"/>
      <c r="P31" s="520"/>
      <c r="Q31" s="521"/>
    </row>
    <row r="32" spans="1:17" ht="20.25" thickBot="1">
      <c r="A32" s="522" t="s">
        <v>375</v>
      </c>
      <c r="B32" s="523"/>
      <c r="C32" s="523"/>
      <c r="D32" s="523"/>
      <c r="E32" s="523"/>
      <c r="F32" s="523"/>
      <c r="G32" s="523"/>
      <c r="H32" s="523"/>
      <c r="I32" s="523"/>
      <c r="J32" s="523"/>
      <c r="K32" s="523"/>
      <c r="L32" s="523"/>
      <c r="M32" s="523"/>
      <c r="N32" s="523"/>
      <c r="O32" s="523"/>
      <c r="P32" s="523"/>
      <c r="Q32" s="524"/>
    </row>
    <row r="33" spans="1:17" ht="19.5" thickBot="1">
      <c r="A33" s="519" t="s">
        <v>517</v>
      </c>
      <c r="B33" s="520"/>
      <c r="C33" s="520"/>
      <c r="D33" s="520"/>
      <c r="E33" s="520"/>
      <c r="F33" s="520"/>
      <c r="G33" s="520"/>
      <c r="H33" s="520"/>
      <c r="I33" s="520"/>
      <c r="J33" s="520"/>
      <c r="K33" s="520"/>
      <c r="L33" s="520"/>
      <c r="M33" s="520"/>
      <c r="N33" s="520"/>
      <c r="O33" s="520"/>
      <c r="P33" s="520"/>
      <c r="Q33" s="521"/>
    </row>
  </sheetData>
  <sheetProtection/>
  <mergeCells count="29">
    <mergeCell ref="A29:Q29"/>
    <mergeCell ref="A30:Q30"/>
    <mergeCell ref="A31:Q31"/>
    <mergeCell ref="A32:Q32"/>
    <mergeCell ref="A33:Q33"/>
    <mergeCell ref="A23:Q23"/>
    <mergeCell ref="A24:Q24"/>
    <mergeCell ref="A25:Q25"/>
    <mergeCell ref="A26:Q26"/>
    <mergeCell ref="A27:Q27"/>
    <mergeCell ref="A28:Q28"/>
    <mergeCell ref="A17:Q17"/>
    <mergeCell ref="A18:Q18"/>
    <mergeCell ref="A19:Q19"/>
    <mergeCell ref="A20:Q20"/>
    <mergeCell ref="A21:Q21"/>
    <mergeCell ref="A22:Q22"/>
    <mergeCell ref="A11:Q11"/>
    <mergeCell ref="A12:Q12"/>
    <mergeCell ref="A13:Q13"/>
    <mergeCell ref="A14:Q14"/>
    <mergeCell ref="A15:Q15"/>
    <mergeCell ref="A16:Q16"/>
    <mergeCell ref="A4:Q4"/>
    <mergeCell ref="A6:Q6"/>
    <mergeCell ref="A7:Q7"/>
    <mergeCell ref="A8:Q8"/>
    <mergeCell ref="A9:Q9"/>
    <mergeCell ref="A10:Q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4:Q399"/>
  <sheetViews>
    <sheetView workbookViewId="0" topLeftCell="A1">
      <selection activeCell="C14" sqref="C14:K14"/>
    </sheetView>
  </sheetViews>
  <sheetFormatPr defaultColWidth="9.140625" defaultRowHeight="12.75" customHeight="1"/>
  <cols>
    <col min="1" max="1" width="23.00390625" style="25" customWidth="1"/>
    <col min="2" max="2" width="49.7109375" style="25" customWidth="1"/>
    <col min="3" max="9" width="8.7109375" style="33" customWidth="1"/>
    <col min="10" max="10" width="6.421875" style="33" customWidth="1"/>
    <col min="11" max="11" width="8.7109375" style="33" customWidth="1"/>
    <col min="12" max="16384" width="9.140625" style="25" customWidth="1"/>
  </cols>
  <sheetData>
    <row r="4" spans="1:11" ht="17.25" customHeight="1">
      <c r="A4" s="449" t="s">
        <v>390</v>
      </c>
      <c r="B4" s="449"/>
      <c r="C4" s="449"/>
      <c r="D4" s="449"/>
      <c r="E4" s="449"/>
      <c r="F4" s="449"/>
      <c r="G4" s="449"/>
      <c r="H4" s="449"/>
      <c r="I4" s="449"/>
      <c r="J4" s="449"/>
      <c r="K4" s="449"/>
    </row>
    <row r="6" spans="8:11" ht="12.75" customHeight="1" thickBot="1">
      <c r="H6" s="549" t="s">
        <v>391</v>
      </c>
      <c r="I6" s="550"/>
      <c r="J6" s="550"/>
      <c r="K6" s="550"/>
    </row>
    <row r="7" spans="1:11" ht="19.5" customHeight="1" thickBot="1">
      <c r="A7" s="535" t="s">
        <v>86</v>
      </c>
      <c r="B7" s="536"/>
      <c r="C7" s="537" t="s">
        <v>37</v>
      </c>
      <c r="D7" s="538"/>
      <c r="E7" s="538"/>
      <c r="F7" s="538"/>
      <c r="G7" s="538"/>
      <c r="H7" s="538"/>
      <c r="I7" s="538"/>
      <c r="J7" s="538"/>
      <c r="K7" s="539"/>
    </row>
    <row r="8" spans="1:11" ht="19.5" customHeight="1" thickBot="1">
      <c r="A8" s="535" t="s">
        <v>87</v>
      </c>
      <c r="B8" s="536"/>
      <c r="C8" s="537" t="s">
        <v>11</v>
      </c>
      <c r="D8" s="538"/>
      <c r="E8" s="538"/>
      <c r="F8" s="538"/>
      <c r="G8" s="538"/>
      <c r="H8" s="538"/>
      <c r="I8" s="538"/>
      <c r="J8" s="538"/>
      <c r="K8" s="539"/>
    </row>
    <row r="9" spans="1:11" ht="19.5" customHeight="1">
      <c r="A9" s="205" t="s">
        <v>88</v>
      </c>
      <c r="B9" s="39" t="s">
        <v>89</v>
      </c>
      <c r="C9" s="557" t="s">
        <v>128</v>
      </c>
      <c r="D9" s="558"/>
      <c r="E9" s="558"/>
      <c r="F9" s="558"/>
      <c r="G9" s="558"/>
      <c r="H9" s="558"/>
      <c r="I9" s="558"/>
      <c r="J9" s="558"/>
      <c r="K9" s="559"/>
    </row>
    <row r="10" spans="1:11" ht="19.5" customHeight="1">
      <c r="A10" s="206"/>
      <c r="B10" s="40" t="s">
        <v>90</v>
      </c>
      <c r="C10" s="560" t="s">
        <v>4</v>
      </c>
      <c r="D10" s="561"/>
      <c r="E10" s="561"/>
      <c r="F10" s="561"/>
      <c r="G10" s="561"/>
      <c r="H10" s="561"/>
      <c r="I10" s="561"/>
      <c r="J10" s="561"/>
      <c r="K10" s="562"/>
    </row>
    <row r="11" spans="1:11" ht="19.5" customHeight="1">
      <c r="A11" s="206"/>
      <c r="B11" s="40" t="s">
        <v>91</v>
      </c>
      <c r="C11" s="532" t="s">
        <v>10</v>
      </c>
      <c r="D11" s="533"/>
      <c r="E11" s="533"/>
      <c r="F11" s="533"/>
      <c r="G11" s="533"/>
      <c r="H11" s="533"/>
      <c r="I11" s="533"/>
      <c r="J11" s="533"/>
      <c r="K11" s="534"/>
    </row>
    <row r="12" spans="1:11" ht="19.5" customHeight="1">
      <c r="A12" s="206"/>
      <c r="B12" s="40" t="s">
        <v>106</v>
      </c>
      <c r="C12" s="532" t="s">
        <v>426</v>
      </c>
      <c r="D12" s="533"/>
      <c r="E12" s="533"/>
      <c r="F12" s="533"/>
      <c r="G12" s="533"/>
      <c r="H12" s="533"/>
      <c r="I12" s="533"/>
      <c r="J12" s="533"/>
      <c r="K12" s="534"/>
    </row>
    <row r="13" spans="1:11" ht="19.5" customHeight="1">
      <c r="A13" s="206"/>
      <c r="B13" s="40" t="s">
        <v>92</v>
      </c>
      <c r="C13" s="532" t="s">
        <v>129</v>
      </c>
      <c r="D13" s="533"/>
      <c r="E13" s="533"/>
      <c r="F13" s="533"/>
      <c r="G13" s="533"/>
      <c r="H13" s="533"/>
      <c r="I13" s="533"/>
      <c r="J13" s="533"/>
      <c r="K13" s="534"/>
    </row>
    <row r="14" spans="1:11" ht="19.5" customHeight="1">
      <c r="A14" s="206"/>
      <c r="B14" s="40" t="s">
        <v>119</v>
      </c>
      <c r="C14" s="544">
        <f>C16+C17+C18</f>
        <v>100850</v>
      </c>
      <c r="D14" s="545"/>
      <c r="E14" s="545"/>
      <c r="F14" s="545"/>
      <c r="G14" s="545"/>
      <c r="H14" s="545"/>
      <c r="I14" s="545"/>
      <c r="J14" s="545"/>
      <c r="K14" s="546"/>
    </row>
    <row r="15" spans="1:11" ht="19.5" customHeight="1">
      <c r="A15" s="206"/>
      <c r="B15" s="40" t="s">
        <v>358</v>
      </c>
      <c r="C15" s="544">
        <v>8888</v>
      </c>
      <c r="D15" s="545"/>
      <c r="E15" s="545"/>
      <c r="F15" s="545"/>
      <c r="G15" s="545"/>
      <c r="H15" s="545"/>
      <c r="I15" s="545"/>
      <c r="J15" s="545"/>
      <c r="K15" s="546"/>
    </row>
    <row r="16" spans="1:11" ht="19.5" customHeight="1">
      <c r="A16" s="206"/>
      <c r="B16" s="40" t="s">
        <v>352</v>
      </c>
      <c r="C16" s="544">
        <f>E251+E297+E349+E374</f>
        <v>36330</v>
      </c>
      <c r="D16" s="545"/>
      <c r="E16" s="545"/>
      <c r="F16" s="545"/>
      <c r="G16" s="545"/>
      <c r="H16" s="545"/>
      <c r="I16" s="545"/>
      <c r="J16" s="545"/>
      <c r="K16" s="546"/>
    </row>
    <row r="17" spans="1:11" ht="19.5" customHeight="1">
      <c r="A17" s="206"/>
      <c r="B17" s="40" t="s">
        <v>359</v>
      </c>
      <c r="C17" s="544">
        <f>H251+H297+H349+H374</f>
        <v>32260</v>
      </c>
      <c r="D17" s="545"/>
      <c r="E17" s="545"/>
      <c r="F17" s="545"/>
      <c r="G17" s="545"/>
      <c r="H17" s="545"/>
      <c r="I17" s="545"/>
      <c r="J17" s="545"/>
      <c r="K17" s="546"/>
    </row>
    <row r="18" spans="1:11" ht="19.5" customHeight="1" thickBot="1">
      <c r="A18" s="207"/>
      <c r="B18" s="41" t="s">
        <v>388</v>
      </c>
      <c r="C18" s="544">
        <f>K251+K297+K349+K374</f>
        <v>32260</v>
      </c>
      <c r="D18" s="545"/>
      <c r="E18" s="545"/>
      <c r="F18" s="545"/>
      <c r="G18" s="545"/>
      <c r="H18" s="545"/>
      <c r="I18" s="545"/>
      <c r="J18" s="545"/>
      <c r="K18" s="546"/>
    </row>
    <row r="19" spans="1:11" ht="19.5" customHeight="1" thickBot="1">
      <c r="A19" s="551" t="s">
        <v>93</v>
      </c>
      <c r="B19" s="552"/>
      <c r="C19" s="552"/>
      <c r="D19" s="552"/>
      <c r="E19" s="552"/>
      <c r="F19" s="552"/>
      <c r="G19" s="552"/>
      <c r="H19" s="552"/>
      <c r="I19" s="552"/>
      <c r="J19" s="552"/>
      <c r="K19" s="553"/>
    </row>
    <row r="20" spans="1:11" ht="19.5" customHeight="1">
      <c r="A20" s="554" t="s">
        <v>107</v>
      </c>
      <c r="B20" s="555"/>
      <c r="C20" s="555"/>
      <c r="D20" s="555"/>
      <c r="E20" s="555"/>
      <c r="F20" s="555"/>
      <c r="G20" s="555"/>
      <c r="H20" s="555"/>
      <c r="I20" s="555"/>
      <c r="J20" s="555"/>
      <c r="K20" s="556"/>
    </row>
    <row r="21" spans="1:11" ht="19.5" customHeight="1" thickBot="1">
      <c r="A21" s="540" t="s">
        <v>39</v>
      </c>
      <c r="B21" s="541"/>
      <c r="C21" s="542"/>
      <c r="D21" s="542"/>
      <c r="E21" s="542"/>
      <c r="F21" s="542"/>
      <c r="G21" s="542"/>
      <c r="H21" s="542"/>
      <c r="I21" s="542"/>
      <c r="J21" s="542"/>
      <c r="K21" s="543"/>
    </row>
    <row r="22" spans="1:11" ht="19.5" customHeight="1" thickBot="1">
      <c r="A22" s="563" t="s">
        <v>40</v>
      </c>
      <c r="B22" s="564"/>
      <c r="C22" s="565" t="s">
        <v>353</v>
      </c>
      <c r="D22" s="566"/>
      <c r="E22" s="567"/>
      <c r="F22" s="565" t="s">
        <v>360</v>
      </c>
      <c r="G22" s="566"/>
      <c r="H22" s="567"/>
      <c r="I22" s="565" t="s">
        <v>389</v>
      </c>
      <c r="J22" s="566"/>
      <c r="K22" s="567"/>
    </row>
    <row r="23" spans="1:11" ht="27" customHeight="1">
      <c r="A23" s="568" t="s">
        <v>108</v>
      </c>
      <c r="B23" s="570" t="s">
        <v>109</v>
      </c>
      <c r="C23" s="572" t="s">
        <v>33</v>
      </c>
      <c r="D23" s="573"/>
      <c r="E23" s="574" t="s">
        <v>34</v>
      </c>
      <c r="F23" s="572" t="s">
        <v>33</v>
      </c>
      <c r="G23" s="573"/>
      <c r="H23" s="574" t="s">
        <v>34</v>
      </c>
      <c r="I23" s="572" t="s">
        <v>33</v>
      </c>
      <c r="J23" s="573"/>
      <c r="K23" s="574" t="s">
        <v>34</v>
      </c>
    </row>
    <row r="24" spans="1:11" ht="19.5" customHeight="1" thickBot="1">
      <c r="A24" s="569"/>
      <c r="B24" s="571"/>
      <c r="C24" s="67" t="s">
        <v>35</v>
      </c>
      <c r="D24" s="68" t="s">
        <v>36</v>
      </c>
      <c r="E24" s="575"/>
      <c r="F24" s="67" t="s">
        <v>35</v>
      </c>
      <c r="G24" s="68" t="s">
        <v>36</v>
      </c>
      <c r="H24" s="575"/>
      <c r="I24" s="67" t="s">
        <v>35</v>
      </c>
      <c r="J24" s="68" t="s">
        <v>36</v>
      </c>
      <c r="K24" s="575"/>
    </row>
    <row r="25" spans="1:17" ht="19.5" customHeight="1">
      <c r="A25" s="529" t="s">
        <v>130</v>
      </c>
      <c r="B25" s="51" t="s">
        <v>21</v>
      </c>
      <c r="C25" s="209">
        <v>300</v>
      </c>
      <c r="D25" s="265" t="s">
        <v>122</v>
      </c>
      <c r="E25" s="208">
        <v>120</v>
      </c>
      <c r="F25" s="209">
        <v>350</v>
      </c>
      <c r="G25" s="265" t="s">
        <v>122</v>
      </c>
      <c r="H25" s="208">
        <v>140</v>
      </c>
      <c r="I25" s="209">
        <v>400</v>
      </c>
      <c r="J25" s="265" t="s">
        <v>122</v>
      </c>
      <c r="K25" s="208">
        <v>140</v>
      </c>
      <c r="N25" s="33"/>
      <c r="Q25" s="33"/>
    </row>
    <row r="26" spans="1:17" ht="19.5" customHeight="1">
      <c r="A26" s="530"/>
      <c r="B26" s="55" t="s">
        <v>22</v>
      </c>
      <c r="C26" s="266">
        <v>300</v>
      </c>
      <c r="D26" s="210" t="s">
        <v>122</v>
      </c>
      <c r="E26" s="267">
        <v>220</v>
      </c>
      <c r="F26" s="266">
        <v>350</v>
      </c>
      <c r="G26" s="210" t="s">
        <v>122</v>
      </c>
      <c r="H26" s="267">
        <v>250</v>
      </c>
      <c r="I26" s="266">
        <v>400</v>
      </c>
      <c r="J26" s="210" t="s">
        <v>122</v>
      </c>
      <c r="K26" s="267">
        <v>250</v>
      </c>
      <c r="N26" s="33"/>
      <c r="Q26" s="33"/>
    </row>
    <row r="27" spans="1:17" ht="19.5" customHeight="1">
      <c r="A27" s="530"/>
      <c r="B27" s="55" t="s">
        <v>23</v>
      </c>
      <c r="C27" s="266">
        <v>250</v>
      </c>
      <c r="D27" s="210" t="s">
        <v>122</v>
      </c>
      <c r="E27" s="267">
        <v>130</v>
      </c>
      <c r="F27" s="266">
        <v>300</v>
      </c>
      <c r="G27" s="210" t="s">
        <v>122</v>
      </c>
      <c r="H27" s="267">
        <v>220</v>
      </c>
      <c r="I27" s="266">
        <v>350</v>
      </c>
      <c r="J27" s="210" t="s">
        <v>122</v>
      </c>
      <c r="K27" s="267">
        <v>220</v>
      </c>
      <c r="N27" s="33"/>
      <c r="Q27" s="33"/>
    </row>
    <row r="28" spans="1:17" ht="19.5" customHeight="1">
      <c r="A28" s="530"/>
      <c r="B28" s="55" t="s">
        <v>284</v>
      </c>
      <c r="C28" s="266">
        <v>1</v>
      </c>
      <c r="D28" s="210" t="s">
        <v>29</v>
      </c>
      <c r="E28" s="267">
        <v>960</v>
      </c>
      <c r="F28" s="266">
        <v>1</v>
      </c>
      <c r="G28" s="210" t="s">
        <v>29</v>
      </c>
      <c r="H28" s="267">
        <v>1180</v>
      </c>
      <c r="I28" s="266">
        <v>1</v>
      </c>
      <c r="J28" s="210" t="s">
        <v>29</v>
      </c>
      <c r="K28" s="267">
        <v>1180</v>
      </c>
      <c r="N28" s="33"/>
      <c r="Q28" s="33"/>
    </row>
    <row r="29" spans="1:17" ht="19.5" customHeight="1">
      <c r="A29" s="530"/>
      <c r="B29" s="55" t="s">
        <v>430</v>
      </c>
      <c r="C29" s="266">
        <v>1</v>
      </c>
      <c r="D29" s="210" t="s">
        <v>29</v>
      </c>
      <c r="E29" s="267">
        <v>60</v>
      </c>
      <c r="F29" s="266">
        <v>1</v>
      </c>
      <c r="G29" s="210" t="s">
        <v>29</v>
      </c>
      <c r="H29" s="267">
        <v>70</v>
      </c>
      <c r="I29" s="266">
        <v>1</v>
      </c>
      <c r="J29" s="210" t="s">
        <v>29</v>
      </c>
      <c r="K29" s="267">
        <v>70</v>
      </c>
      <c r="N29" s="33"/>
      <c r="Q29" s="33"/>
    </row>
    <row r="30" spans="1:17" ht="19.5" customHeight="1">
      <c r="A30" s="530"/>
      <c r="B30" s="55" t="s">
        <v>431</v>
      </c>
      <c r="C30" s="266">
        <v>1</v>
      </c>
      <c r="D30" s="210" t="s">
        <v>29</v>
      </c>
      <c r="E30" s="267">
        <v>120</v>
      </c>
      <c r="F30" s="266">
        <v>1</v>
      </c>
      <c r="G30" s="210" t="s">
        <v>29</v>
      </c>
      <c r="H30" s="267">
        <v>150</v>
      </c>
      <c r="I30" s="266">
        <v>1</v>
      </c>
      <c r="J30" s="210" t="s">
        <v>29</v>
      </c>
      <c r="K30" s="267">
        <v>150</v>
      </c>
      <c r="N30" s="33"/>
      <c r="Q30" s="33"/>
    </row>
    <row r="31" spans="1:17" ht="19.5" customHeight="1">
      <c r="A31" s="530"/>
      <c r="B31" s="52" t="s">
        <v>432</v>
      </c>
      <c r="C31" s="266">
        <v>1</v>
      </c>
      <c r="D31" s="210" t="s">
        <v>29</v>
      </c>
      <c r="E31" s="267">
        <v>60</v>
      </c>
      <c r="F31" s="266">
        <v>1</v>
      </c>
      <c r="G31" s="210" t="s">
        <v>29</v>
      </c>
      <c r="H31" s="267">
        <v>70</v>
      </c>
      <c r="I31" s="266">
        <v>1</v>
      </c>
      <c r="J31" s="210" t="s">
        <v>29</v>
      </c>
      <c r="K31" s="267">
        <v>70</v>
      </c>
      <c r="N31" s="33"/>
      <c r="Q31" s="33"/>
    </row>
    <row r="32" spans="1:17" ht="19.5" customHeight="1">
      <c r="A32" s="530"/>
      <c r="B32" s="52" t="s">
        <v>433</v>
      </c>
      <c r="C32" s="266">
        <v>1</v>
      </c>
      <c r="D32" s="210" t="s">
        <v>29</v>
      </c>
      <c r="E32" s="267">
        <v>120</v>
      </c>
      <c r="F32" s="266">
        <v>1</v>
      </c>
      <c r="G32" s="210" t="s">
        <v>29</v>
      </c>
      <c r="H32" s="267">
        <v>140</v>
      </c>
      <c r="I32" s="266">
        <v>1</v>
      </c>
      <c r="J32" s="210" t="s">
        <v>29</v>
      </c>
      <c r="K32" s="267">
        <v>140</v>
      </c>
      <c r="N32" s="33"/>
      <c r="Q32" s="33"/>
    </row>
    <row r="33" spans="1:17" ht="19.5" customHeight="1">
      <c r="A33" s="530"/>
      <c r="B33" s="52" t="s">
        <v>24</v>
      </c>
      <c r="C33" s="266">
        <v>250</v>
      </c>
      <c r="D33" s="210" t="s">
        <v>122</v>
      </c>
      <c r="E33" s="267">
        <v>190</v>
      </c>
      <c r="F33" s="266">
        <v>300</v>
      </c>
      <c r="G33" s="210" t="s">
        <v>122</v>
      </c>
      <c r="H33" s="267">
        <v>220</v>
      </c>
      <c r="I33" s="266">
        <v>350</v>
      </c>
      <c r="J33" s="210" t="s">
        <v>122</v>
      </c>
      <c r="K33" s="267">
        <v>220</v>
      </c>
      <c r="N33" s="33"/>
      <c r="Q33" s="33"/>
    </row>
    <row r="34" spans="1:17" ht="19.5" customHeight="1">
      <c r="A34" s="530"/>
      <c r="B34" s="52" t="s">
        <v>25</v>
      </c>
      <c r="C34" s="266">
        <v>30</v>
      </c>
      <c r="D34" s="210" t="s">
        <v>122</v>
      </c>
      <c r="E34" s="267">
        <v>30</v>
      </c>
      <c r="F34" s="266">
        <v>40</v>
      </c>
      <c r="G34" s="210" t="s">
        <v>122</v>
      </c>
      <c r="H34" s="267">
        <v>40</v>
      </c>
      <c r="I34" s="266">
        <v>50</v>
      </c>
      <c r="J34" s="210" t="s">
        <v>122</v>
      </c>
      <c r="K34" s="267">
        <v>40</v>
      </c>
      <c r="N34" s="33"/>
      <c r="Q34" s="33"/>
    </row>
    <row r="35" spans="1:17" ht="19.5" customHeight="1" thickBot="1">
      <c r="A35" s="530"/>
      <c r="B35" s="52" t="s">
        <v>285</v>
      </c>
      <c r="C35" s="266">
        <v>1</v>
      </c>
      <c r="D35" s="210" t="s">
        <v>29</v>
      </c>
      <c r="E35" s="267">
        <v>320</v>
      </c>
      <c r="F35" s="266">
        <v>1</v>
      </c>
      <c r="G35" s="210" t="s">
        <v>29</v>
      </c>
      <c r="H35" s="267">
        <v>400</v>
      </c>
      <c r="I35" s="266">
        <v>1</v>
      </c>
      <c r="J35" s="210" t="s">
        <v>29</v>
      </c>
      <c r="K35" s="267">
        <v>400</v>
      </c>
      <c r="N35" s="33"/>
      <c r="Q35" s="33"/>
    </row>
    <row r="36" spans="1:17" ht="19.5" customHeight="1" thickBot="1">
      <c r="A36" s="531"/>
      <c r="B36" s="31" t="s">
        <v>113</v>
      </c>
      <c r="C36" s="268">
        <f>SUM(C25:C35)</f>
        <v>1136</v>
      </c>
      <c r="D36" s="269"/>
      <c r="E36" s="270">
        <f>SUM(E25:E35)</f>
        <v>2330</v>
      </c>
      <c r="F36" s="268">
        <f>SUM(F25:F35)</f>
        <v>1346</v>
      </c>
      <c r="G36" s="269"/>
      <c r="H36" s="270">
        <f>SUM(H25:H35)</f>
        <v>2880</v>
      </c>
      <c r="I36" s="268">
        <f>SUM(I25:I35)</f>
        <v>1556</v>
      </c>
      <c r="J36" s="269"/>
      <c r="K36" s="270">
        <f>SUM(K25:K35)</f>
        <v>2880</v>
      </c>
      <c r="N36" s="33"/>
      <c r="Q36" s="33"/>
    </row>
    <row r="37" spans="1:17" ht="19.5" customHeight="1">
      <c r="A37" s="13"/>
      <c r="B37" s="14"/>
      <c r="C37" s="15"/>
      <c r="D37" s="15"/>
      <c r="E37" s="15"/>
      <c r="F37" s="15"/>
      <c r="G37" s="15"/>
      <c r="H37" s="15"/>
      <c r="I37" s="15"/>
      <c r="J37" s="15"/>
      <c r="K37" s="16"/>
      <c r="N37" s="33"/>
      <c r="Q37" s="33"/>
    </row>
    <row r="38" spans="1:17" ht="19.5" customHeight="1" hidden="1" thickBot="1">
      <c r="A38" s="529" t="s">
        <v>131</v>
      </c>
      <c r="B38" s="51"/>
      <c r="C38" s="44"/>
      <c r="D38" s="42"/>
      <c r="E38" s="43"/>
      <c r="F38" s="44"/>
      <c r="G38" s="42"/>
      <c r="H38" s="43"/>
      <c r="I38" s="44"/>
      <c r="J38" s="42"/>
      <c r="K38" s="43"/>
      <c r="N38" s="33"/>
      <c r="Q38" s="33"/>
    </row>
    <row r="39" spans="1:17" ht="19.5" customHeight="1" hidden="1" thickBot="1">
      <c r="A39" s="530"/>
      <c r="B39" s="55"/>
      <c r="C39" s="47"/>
      <c r="D39" s="45"/>
      <c r="E39" s="46"/>
      <c r="F39" s="47"/>
      <c r="G39" s="45"/>
      <c r="H39" s="46"/>
      <c r="I39" s="47"/>
      <c r="J39" s="45"/>
      <c r="K39" s="46"/>
      <c r="N39" s="33"/>
      <c r="Q39" s="33"/>
    </row>
    <row r="40" spans="1:17" ht="19.5" customHeight="1" hidden="1">
      <c r="A40" s="530"/>
      <c r="B40" s="52"/>
      <c r="C40" s="47"/>
      <c r="D40" s="45"/>
      <c r="E40" s="46"/>
      <c r="F40" s="47"/>
      <c r="G40" s="45"/>
      <c r="H40" s="46"/>
      <c r="I40" s="47"/>
      <c r="J40" s="45"/>
      <c r="K40" s="46"/>
      <c r="N40" s="33"/>
      <c r="Q40" s="33"/>
    </row>
    <row r="41" spans="1:17" ht="19.5" customHeight="1" hidden="1">
      <c r="A41" s="530"/>
      <c r="B41" s="52"/>
      <c r="C41" s="47"/>
      <c r="D41" s="45"/>
      <c r="E41" s="46"/>
      <c r="F41" s="47"/>
      <c r="G41" s="45"/>
      <c r="H41" s="46"/>
      <c r="I41" s="47"/>
      <c r="J41" s="45"/>
      <c r="K41" s="46"/>
      <c r="N41" s="33"/>
      <c r="Q41" s="33"/>
    </row>
    <row r="42" spans="1:17" ht="19.5" customHeight="1" hidden="1">
      <c r="A42" s="530"/>
      <c r="B42" s="53"/>
      <c r="C42" s="48"/>
      <c r="D42" s="49"/>
      <c r="E42" s="50"/>
      <c r="F42" s="47"/>
      <c r="G42" s="45"/>
      <c r="H42" s="46"/>
      <c r="I42" s="47"/>
      <c r="J42" s="45"/>
      <c r="K42" s="46"/>
      <c r="N42" s="33"/>
      <c r="Q42" s="33"/>
    </row>
    <row r="43" spans="1:17" ht="19.5" customHeight="1" hidden="1">
      <c r="A43" s="531"/>
      <c r="B43" s="31" t="s">
        <v>113</v>
      </c>
      <c r="C43" s="56">
        <f>SUM(C38:C42)</f>
        <v>0</v>
      </c>
      <c r="D43" s="57"/>
      <c r="E43" s="66">
        <f>SUM(E38:E42)</f>
        <v>0</v>
      </c>
      <c r="F43" s="56">
        <f>SUM(F38:F42)</f>
        <v>0</v>
      </c>
      <c r="G43" s="57"/>
      <c r="H43" s="66">
        <f>SUM(H38:H42)</f>
        <v>0</v>
      </c>
      <c r="I43" s="56">
        <f>SUM(I38:I42)</f>
        <v>0</v>
      </c>
      <c r="J43" s="57"/>
      <c r="K43" s="66">
        <f>SUM(K38:K42)</f>
        <v>0</v>
      </c>
      <c r="N43" s="33"/>
      <c r="Q43" s="33"/>
    </row>
    <row r="44" spans="1:17" ht="19.5" customHeight="1" thickBot="1">
      <c r="A44" s="13"/>
      <c r="B44" s="14"/>
      <c r="C44" s="15"/>
      <c r="D44" s="15"/>
      <c r="E44" s="15"/>
      <c r="F44" s="15"/>
      <c r="G44" s="15"/>
      <c r="H44" s="15"/>
      <c r="I44" s="15"/>
      <c r="J44" s="15"/>
      <c r="K44" s="16"/>
      <c r="N44" s="33"/>
      <c r="Q44" s="33"/>
    </row>
    <row r="45" spans="1:17" ht="19.5" customHeight="1">
      <c r="A45" s="529" t="s">
        <v>132</v>
      </c>
      <c r="B45" s="51" t="s">
        <v>286</v>
      </c>
      <c r="C45" s="209">
        <v>1</v>
      </c>
      <c r="D45" s="265" t="s">
        <v>29</v>
      </c>
      <c r="E45" s="208">
        <v>450</v>
      </c>
      <c r="F45" s="209">
        <v>1</v>
      </c>
      <c r="G45" s="265" t="s">
        <v>29</v>
      </c>
      <c r="H45" s="208">
        <v>525</v>
      </c>
      <c r="I45" s="209">
        <v>1</v>
      </c>
      <c r="J45" s="265" t="s">
        <v>29</v>
      </c>
      <c r="K45" s="208">
        <v>525</v>
      </c>
      <c r="N45" s="33"/>
      <c r="Q45" s="33"/>
    </row>
    <row r="46" spans="1:17" ht="19.5" customHeight="1">
      <c r="A46" s="530"/>
      <c r="B46" s="52" t="s">
        <v>287</v>
      </c>
      <c r="C46" s="266">
        <v>2000</v>
      </c>
      <c r="D46" s="210" t="s">
        <v>122</v>
      </c>
      <c r="E46" s="267">
        <v>850</v>
      </c>
      <c r="F46" s="266">
        <v>2200</v>
      </c>
      <c r="G46" s="210" t="s">
        <v>122</v>
      </c>
      <c r="H46" s="267">
        <v>965</v>
      </c>
      <c r="I46" s="266">
        <v>2500</v>
      </c>
      <c r="J46" s="210" t="s">
        <v>122</v>
      </c>
      <c r="K46" s="267">
        <v>965</v>
      </c>
      <c r="N46" s="33"/>
      <c r="Q46" s="33"/>
    </row>
    <row r="47" spans="1:17" ht="19.5" customHeight="1">
      <c r="A47" s="530"/>
      <c r="B47" s="52" t="s">
        <v>434</v>
      </c>
      <c r="C47" s="266">
        <v>1</v>
      </c>
      <c r="D47" s="210" t="s">
        <v>29</v>
      </c>
      <c r="E47" s="267">
        <v>60</v>
      </c>
      <c r="F47" s="266">
        <v>1</v>
      </c>
      <c r="G47" s="210" t="s">
        <v>29</v>
      </c>
      <c r="H47" s="267">
        <v>90</v>
      </c>
      <c r="I47" s="266">
        <v>1</v>
      </c>
      <c r="J47" s="210" t="s">
        <v>29</v>
      </c>
      <c r="K47" s="267">
        <v>90</v>
      </c>
      <c r="N47" s="33"/>
      <c r="Q47" s="33"/>
    </row>
    <row r="48" spans="1:17" ht="19.5" customHeight="1">
      <c r="A48" s="530"/>
      <c r="B48" s="52" t="s">
        <v>435</v>
      </c>
      <c r="C48" s="266">
        <v>1</v>
      </c>
      <c r="D48" s="210" t="s">
        <v>29</v>
      </c>
      <c r="E48" s="267">
        <v>40</v>
      </c>
      <c r="F48" s="266">
        <v>1</v>
      </c>
      <c r="G48" s="210" t="s">
        <v>29</v>
      </c>
      <c r="H48" s="267">
        <v>40</v>
      </c>
      <c r="I48" s="266">
        <v>1</v>
      </c>
      <c r="J48" s="210" t="s">
        <v>29</v>
      </c>
      <c r="K48" s="267">
        <v>40</v>
      </c>
      <c r="N48" s="33"/>
      <c r="Q48" s="33"/>
    </row>
    <row r="49" spans="1:17" ht="19.5" customHeight="1">
      <c r="A49" s="530"/>
      <c r="B49" s="52" t="s">
        <v>436</v>
      </c>
      <c r="C49" s="266">
        <v>1</v>
      </c>
      <c r="D49" s="210" t="s">
        <v>29</v>
      </c>
      <c r="E49" s="267">
        <v>120</v>
      </c>
      <c r="F49" s="266">
        <v>1</v>
      </c>
      <c r="G49" s="210" t="s">
        <v>29</v>
      </c>
      <c r="H49" s="267">
        <v>150</v>
      </c>
      <c r="I49" s="266">
        <v>1</v>
      </c>
      <c r="J49" s="210" t="s">
        <v>29</v>
      </c>
      <c r="K49" s="267">
        <v>150</v>
      </c>
      <c r="N49" s="33"/>
      <c r="Q49" s="33"/>
    </row>
    <row r="50" spans="1:17" ht="19.5" customHeight="1">
      <c r="A50" s="530"/>
      <c r="B50" s="52" t="s">
        <v>288</v>
      </c>
      <c r="C50" s="266">
        <v>1</v>
      </c>
      <c r="D50" s="210" t="s">
        <v>29</v>
      </c>
      <c r="E50" s="267">
        <v>290</v>
      </c>
      <c r="F50" s="266">
        <v>1</v>
      </c>
      <c r="G50" s="210" t="s">
        <v>29</v>
      </c>
      <c r="H50" s="267">
        <v>330</v>
      </c>
      <c r="I50" s="266">
        <v>1</v>
      </c>
      <c r="J50" s="210" t="s">
        <v>29</v>
      </c>
      <c r="K50" s="267">
        <v>330</v>
      </c>
      <c r="N50" s="33"/>
      <c r="Q50" s="33"/>
    </row>
    <row r="51" spans="1:17" ht="19.5" customHeight="1">
      <c r="A51" s="530"/>
      <c r="B51" s="52" t="s">
        <v>289</v>
      </c>
      <c r="C51" s="266">
        <v>300</v>
      </c>
      <c r="D51" s="210" t="s">
        <v>122</v>
      </c>
      <c r="E51" s="267">
        <v>120</v>
      </c>
      <c r="F51" s="266">
        <v>350</v>
      </c>
      <c r="G51" s="210" t="s">
        <v>122</v>
      </c>
      <c r="H51" s="267">
        <v>140</v>
      </c>
      <c r="I51" s="266">
        <v>400</v>
      </c>
      <c r="J51" s="210" t="s">
        <v>122</v>
      </c>
      <c r="K51" s="267">
        <v>140</v>
      </c>
      <c r="N51" s="33"/>
      <c r="Q51" s="33"/>
    </row>
    <row r="52" spans="1:17" ht="19.5" customHeight="1" thickBot="1">
      <c r="A52" s="530"/>
      <c r="B52" s="53" t="s">
        <v>290</v>
      </c>
      <c r="C52" s="271">
        <v>20</v>
      </c>
      <c r="D52" s="272" t="s">
        <v>122</v>
      </c>
      <c r="E52" s="273">
        <v>60</v>
      </c>
      <c r="F52" s="266">
        <v>20</v>
      </c>
      <c r="G52" s="210" t="s">
        <v>122</v>
      </c>
      <c r="H52" s="267">
        <v>90</v>
      </c>
      <c r="I52" s="266">
        <v>20</v>
      </c>
      <c r="J52" s="210" t="s">
        <v>122</v>
      </c>
      <c r="K52" s="267">
        <v>90</v>
      </c>
      <c r="N52" s="33"/>
      <c r="Q52" s="33"/>
    </row>
    <row r="53" spans="1:17" ht="19.5" customHeight="1" thickBot="1">
      <c r="A53" s="531"/>
      <c r="B53" s="31" t="s">
        <v>113</v>
      </c>
      <c r="C53" s="268">
        <f>SUM(C45:C52)</f>
        <v>2325</v>
      </c>
      <c r="D53" s="269"/>
      <c r="E53" s="270">
        <f>SUM(E45:E52)</f>
        <v>1990</v>
      </c>
      <c r="F53" s="268">
        <f>SUM(F45:F52)</f>
        <v>2575</v>
      </c>
      <c r="G53" s="269"/>
      <c r="H53" s="270">
        <f>SUM(H45:H52)</f>
        <v>2330</v>
      </c>
      <c r="I53" s="268">
        <f>SUM(I45:I52)</f>
        <v>2925</v>
      </c>
      <c r="J53" s="269"/>
      <c r="K53" s="270">
        <f>SUM(K45:K52)</f>
        <v>2330</v>
      </c>
      <c r="N53" s="33"/>
      <c r="Q53" s="33"/>
    </row>
    <row r="54" spans="1:17" ht="19.5" customHeight="1" thickBot="1">
      <c r="A54" s="13"/>
      <c r="B54" s="14"/>
      <c r="C54" s="15"/>
      <c r="D54" s="15"/>
      <c r="E54" s="15"/>
      <c r="F54" s="15"/>
      <c r="G54" s="15"/>
      <c r="H54" s="15"/>
      <c r="I54" s="15"/>
      <c r="J54" s="15"/>
      <c r="K54" s="16"/>
      <c r="N54" s="33"/>
      <c r="Q54" s="33"/>
    </row>
    <row r="55" spans="1:17" ht="19.5" customHeight="1" hidden="1">
      <c r="A55" s="529" t="s">
        <v>133</v>
      </c>
      <c r="B55" s="51"/>
      <c r="C55" s="44"/>
      <c r="D55" s="42"/>
      <c r="E55" s="43"/>
      <c r="F55" s="44"/>
      <c r="G55" s="42"/>
      <c r="H55" s="43"/>
      <c r="I55" s="44"/>
      <c r="J55" s="42"/>
      <c r="K55" s="43"/>
      <c r="N55" s="33"/>
      <c r="Q55" s="33"/>
    </row>
    <row r="56" spans="1:17" ht="19.5" customHeight="1" hidden="1">
      <c r="A56" s="530"/>
      <c r="B56" s="55"/>
      <c r="C56" s="47"/>
      <c r="D56" s="45"/>
      <c r="E56" s="46"/>
      <c r="F56" s="47"/>
      <c r="G56" s="45"/>
      <c r="H56" s="46"/>
      <c r="I56" s="47"/>
      <c r="J56" s="45"/>
      <c r="K56" s="46"/>
      <c r="N56" s="33"/>
      <c r="Q56" s="33"/>
    </row>
    <row r="57" spans="1:17" ht="19.5" customHeight="1" hidden="1">
      <c r="A57" s="530"/>
      <c r="B57" s="52"/>
      <c r="C57" s="47"/>
      <c r="D57" s="45"/>
      <c r="E57" s="46"/>
      <c r="F57" s="47"/>
      <c r="G57" s="45"/>
      <c r="H57" s="46"/>
      <c r="I57" s="47"/>
      <c r="J57" s="45"/>
      <c r="K57" s="46"/>
      <c r="N57" s="33"/>
      <c r="Q57" s="33"/>
    </row>
    <row r="58" spans="1:17" ht="19.5" customHeight="1" hidden="1">
      <c r="A58" s="530"/>
      <c r="B58" s="52"/>
      <c r="C58" s="47"/>
      <c r="D58" s="45"/>
      <c r="E58" s="46"/>
      <c r="F58" s="47"/>
      <c r="G58" s="45"/>
      <c r="H58" s="46"/>
      <c r="I58" s="47"/>
      <c r="J58" s="45"/>
      <c r="K58" s="46"/>
      <c r="N58" s="33"/>
      <c r="Q58" s="33"/>
    </row>
    <row r="59" spans="1:17" ht="19.5" customHeight="1" hidden="1" thickBot="1">
      <c r="A59" s="530"/>
      <c r="B59" s="53"/>
      <c r="C59" s="48"/>
      <c r="D59" s="49"/>
      <c r="E59" s="50"/>
      <c r="F59" s="47"/>
      <c r="G59" s="45"/>
      <c r="H59" s="46"/>
      <c r="I59" s="47"/>
      <c r="J59" s="45"/>
      <c r="K59" s="46"/>
      <c r="N59" s="33"/>
      <c r="Q59" s="33"/>
    </row>
    <row r="60" spans="1:17" ht="19.5" customHeight="1" hidden="1" thickBot="1">
      <c r="A60" s="531"/>
      <c r="B60" s="31" t="s">
        <v>113</v>
      </c>
      <c r="C60" s="56">
        <f>SUM(C55:C59)</f>
        <v>0</v>
      </c>
      <c r="D60" s="57"/>
      <c r="E60" s="66">
        <f>SUM(E55:E59)</f>
        <v>0</v>
      </c>
      <c r="F60" s="56">
        <f>SUM(F55:F59)</f>
        <v>0</v>
      </c>
      <c r="G60" s="57"/>
      <c r="H60" s="66">
        <f>SUM(H55:H59)</f>
        <v>0</v>
      </c>
      <c r="I60" s="56">
        <f>SUM(I55:I59)</f>
        <v>0</v>
      </c>
      <c r="J60" s="57"/>
      <c r="K60" s="66">
        <f>SUM(K55:K59)</f>
        <v>0</v>
      </c>
      <c r="N60" s="33"/>
      <c r="Q60" s="33"/>
    </row>
    <row r="61" spans="1:17" ht="19.5" customHeight="1" hidden="1" thickBot="1">
      <c r="A61" s="13"/>
      <c r="B61" s="14"/>
      <c r="C61" s="15"/>
      <c r="D61" s="15"/>
      <c r="E61" s="15"/>
      <c r="F61" s="15"/>
      <c r="G61" s="15"/>
      <c r="H61" s="15"/>
      <c r="I61" s="15"/>
      <c r="J61" s="15"/>
      <c r="K61" s="16"/>
      <c r="N61" s="33"/>
      <c r="Q61" s="33"/>
    </row>
    <row r="62" spans="1:17" ht="19.5" customHeight="1" hidden="1">
      <c r="A62" s="529" t="s">
        <v>134</v>
      </c>
      <c r="B62" s="51"/>
      <c r="C62" s="44"/>
      <c r="D62" s="42"/>
      <c r="E62" s="43"/>
      <c r="F62" s="44"/>
      <c r="G62" s="42"/>
      <c r="H62" s="43"/>
      <c r="I62" s="44"/>
      <c r="J62" s="42"/>
      <c r="K62" s="43"/>
      <c r="N62" s="33"/>
      <c r="Q62" s="33"/>
    </row>
    <row r="63" spans="1:17" ht="19.5" customHeight="1" hidden="1">
      <c r="A63" s="530"/>
      <c r="B63" s="55"/>
      <c r="C63" s="47"/>
      <c r="D63" s="45"/>
      <c r="E63" s="46"/>
      <c r="F63" s="47"/>
      <c r="G63" s="45"/>
      <c r="H63" s="46"/>
      <c r="I63" s="47"/>
      <c r="J63" s="45"/>
      <c r="K63" s="46"/>
      <c r="N63" s="33"/>
      <c r="Q63" s="33"/>
    </row>
    <row r="64" spans="1:17" ht="19.5" customHeight="1" hidden="1">
      <c r="A64" s="530"/>
      <c r="B64" s="55"/>
      <c r="C64" s="47"/>
      <c r="D64" s="45"/>
      <c r="E64" s="46"/>
      <c r="F64" s="47"/>
      <c r="G64" s="45"/>
      <c r="H64" s="46"/>
      <c r="I64" s="47"/>
      <c r="J64" s="45"/>
      <c r="K64" s="46"/>
      <c r="N64" s="33"/>
      <c r="Q64" s="33"/>
    </row>
    <row r="65" spans="1:17" ht="19.5" customHeight="1" hidden="1">
      <c r="A65" s="530"/>
      <c r="B65" s="52"/>
      <c r="C65" s="47"/>
      <c r="D65" s="45"/>
      <c r="E65" s="46"/>
      <c r="F65" s="47"/>
      <c r="G65" s="45"/>
      <c r="H65" s="46"/>
      <c r="I65" s="47"/>
      <c r="J65" s="45"/>
      <c r="K65" s="46"/>
      <c r="N65" s="33"/>
      <c r="Q65" s="33"/>
    </row>
    <row r="66" spans="1:17" ht="19.5" customHeight="1" hidden="1">
      <c r="A66" s="530"/>
      <c r="B66" s="52"/>
      <c r="C66" s="47"/>
      <c r="D66" s="45"/>
      <c r="E66" s="46"/>
      <c r="F66" s="47"/>
      <c r="G66" s="45"/>
      <c r="H66" s="46"/>
      <c r="I66" s="47"/>
      <c r="J66" s="45"/>
      <c r="K66" s="46"/>
      <c r="N66" s="33"/>
      <c r="Q66" s="33"/>
    </row>
    <row r="67" spans="1:17" ht="19.5" customHeight="1" hidden="1" thickBot="1">
      <c r="A67" s="530"/>
      <c r="B67" s="53"/>
      <c r="C67" s="48"/>
      <c r="D67" s="49"/>
      <c r="E67" s="50"/>
      <c r="F67" s="47"/>
      <c r="G67" s="45"/>
      <c r="H67" s="46"/>
      <c r="I67" s="47"/>
      <c r="J67" s="45"/>
      <c r="K67" s="46"/>
      <c r="N67" s="33"/>
      <c r="Q67" s="33"/>
    </row>
    <row r="68" spans="1:17" ht="19.5" customHeight="1" hidden="1" thickBot="1">
      <c r="A68" s="531"/>
      <c r="B68" s="31" t="s">
        <v>113</v>
      </c>
      <c r="C68" s="56">
        <f>SUM(C62:C67)</f>
        <v>0</v>
      </c>
      <c r="D68" s="57"/>
      <c r="E68" s="66">
        <f>SUM(E62:E67)</f>
        <v>0</v>
      </c>
      <c r="F68" s="56">
        <f>SUM(F62:F67)</f>
        <v>0</v>
      </c>
      <c r="G68" s="57"/>
      <c r="H68" s="66">
        <f>SUM(H62:H67)</f>
        <v>0</v>
      </c>
      <c r="I68" s="56">
        <f>SUM(I62:I67)</f>
        <v>0</v>
      </c>
      <c r="J68" s="57"/>
      <c r="K68" s="66">
        <f>SUM(K62:K67)</f>
        <v>0</v>
      </c>
      <c r="N68" s="33"/>
      <c r="Q68" s="33"/>
    </row>
    <row r="69" spans="1:17" ht="19.5" customHeight="1" hidden="1" thickBot="1">
      <c r="A69" s="13"/>
      <c r="B69" s="14"/>
      <c r="C69" s="15"/>
      <c r="D69" s="15"/>
      <c r="E69" s="15"/>
      <c r="F69" s="15"/>
      <c r="G69" s="15"/>
      <c r="H69" s="15"/>
      <c r="I69" s="15"/>
      <c r="J69" s="15"/>
      <c r="K69" s="16"/>
      <c r="N69" s="33"/>
      <c r="Q69" s="33"/>
    </row>
    <row r="70" spans="1:17" ht="19.5" customHeight="1" hidden="1" thickBot="1">
      <c r="A70" s="529" t="s">
        <v>135</v>
      </c>
      <c r="B70" s="51"/>
      <c r="C70" s="44"/>
      <c r="D70" s="42"/>
      <c r="E70" s="43"/>
      <c r="F70" s="44"/>
      <c r="G70" s="42"/>
      <c r="H70" s="43"/>
      <c r="I70" s="44"/>
      <c r="J70" s="42"/>
      <c r="K70" s="43"/>
      <c r="N70" s="33"/>
      <c r="Q70" s="33"/>
    </row>
    <row r="71" spans="1:17" ht="19.5" customHeight="1" hidden="1">
      <c r="A71" s="530"/>
      <c r="B71" s="55"/>
      <c r="C71" s="47"/>
      <c r="D71" s="45"/>
      <c r="E71" s="46"/>
      <c r="F71" s="47"/>
      <c r="G71" s="45"/>
      <c r="H71" s="46"/>
      <c r="I71" s="47"/>
      <c r="J71" s="45"/>
      <c r="K71" s="46"/>
      <c r="N71" s="33"/>
      <c r="Q71" s="33"/>
    </row>
    <row r="72" spans="1:17" ht="19.5" customHeight="1" hidden="1">
      <c r="A72" s="530"/>
      <c r="B72" s="55"/>
      <c r="C72" s="47"/>
      <c r="D72" s="45"/>
      <c r="E72" s="46"/>
      <c r="F72" s="47"/>
      <c r="G72" s="45"/>
      <c r="H72" s="46"/>
      <c r="I72" s="47"/>
      <c r="J72" s="45"/>
      <c r="K72" s="46"/>
      <c r="N72" s="33"/>
      <c r="Q72" s="33"/>
    </row>
    <row r="73" spans="1:17" ht="19.5" customHeight="1" hidden="1">
      <c r="A73" s="530"/>
      <c r="B73" s="52"/>
      <c r="C73" s="47"/>
      <c r="D73" s="45"/>
      <c r="E73" s="46"/>
      <c r="F73" s="47"/>
      <c r="G73" s="45"/>
      <c r="H73" s="46"/>
      <c r="I73" s="47"/>
      <c r="J73" s="45"/>
      <c r="K73" s="46"/>
      <c r="N73" s="33"/>
      <c r="Q73" s="33"/>
    </row>
    <row r="74" spans="1:17" ht="19.5" customHeight="1" hidden="1">
      <c r="A74" s="530"/>
      <c r="B74" s="52"/>
      <c r="C74" s="47"/>
      <c r="D74" s="45"/>
      <c r="E74" s="46"/>
      <c r="F74" s="47"/>
      <c r="G74" s="45"/>
      <c r="H74" s="46"/>
      <c r="I74" s="47"/>
      <c r="J74" s="45"/>
      <c r="K74" s="46"/>
      <c r="N74" s="33"/>
      <c r="Q74" s="33"/>
    </row>
    <row r="75" spans="1:17" ht="19.5" customHeight="1" hidden="1">
      <c r="A75" s="530"/>
      <c r="B75" s="53"/>
      <c r="C75" s="48"/>
      <c r="D75" s="49"/>
      <c r="E75" s="50"/>
      <c r="F75" s="47"/>
      <c r="G75" s="45"/>
      <c r="H75" s="46"/>
      <c r="I75" s="47"/>
      <c r="J75" s="45"/>
      <c r="K75" s="46"/>
      <c r="N75" s="33"/>
      <c r="Q75" s="33"/>
    </row>
    <row r="76" spans="1:17" ht="19.5" customHeight="1" hidden="1">
      <c r="A76" s="531"/>
      <c r="B76" s="31" t="s">
        <v>113</v>
      </c>
      <c r="C76" s="56">
        <f>SUM(C70:C75)</f>
        <v>0</v>
      </c>
      <c r="D76" s="57"/>
      <c r="E76" s="66">
        <f>SUM(E70:E75)</f>
        <v>0</v>
      </c>
      <c r="F76" s="56">
        <f>SUM(F70:F75)</f>
        <v>0</v>
      </c>
      <c r="G76" s="57"/>
      <c r="H76" s="66">
        <f>SUM(H70:H75)</f>
        <v>0</v>
      </c>
      <c r="I76" s="56">
        <f>SUM(I70:I75)</f>
        <v>0</v>
      </c>
      <c r="J76" s="57"/>
      <c r="K76" s="66">
        <f>SUM(K70:K75)</f>
        <v>0</v>
      </c>
      <c r="N76" s="33"/>
      <c r="Q76" s="33"/>
    </row>
    <row r="77" spans="1:17" ht="19.5" customHeight="1" thickBot="1">
      <c r="A77" s="547" t="s">
        <v>41</v>
      </c>
      <c r="B77" s="548"/>
      <c r="C77" s="60">
        <f>C36+C43+C53+C60+C68+C76</f>
        <v>3461</v>
      </c>
      <c r="D77" s="61"/>
      <c r="E77" s="62">
        <f>E36+E43+E53+E60+E68+E76</f>
        <v>4320</v>
      </c>
      <c r="F77" s="60">
        <f>F36+F43+F53+F60+F68+F76</f>
        <v>3921</v>
      </c>
      <c r="G77" s="61"/>
      <c r="H77" s="62">
        <f>H36+H43+H53+H60+H68+H76</f>
        <v>5210</v>
      </c>
      <c r="I77" s="60">
        <f>I36+I43+I53+I60+I68+I76</f>
        <v>4481</v>
      </c>
      <c r="J77" s="61"/>
      <c r="K77" s="63">
        <f>K36+K43+K53+K60+K68+K76</f>
        <v>5210</v>
      </c>
      <c r="N77" s="33"/>
      <c r="Q77" s="33"/>
    </row>
    <row r="78" spans="1:17" ht="19.5" customHeight="1" thickBot="1">
      <c r="A78" s="13"/>
      <c r="B78" s="14"/>
      <c r="C78" s="15"/>
      <c r="D78" s="15"/>
      <c r="E78" s="15"/>
      <c r="F78" s="15"/>
      <c r="G78" s="15"/>
      <c r="H78" s="15"/>
      <c r="I78" s="15"/>
      <c r="J78" s="15"/>
      <c r="K78" s="16"/>
      <c r="N78" s="33"/>
      <c r="Q78" s="33"/>
    </row>
    <row r="79" spans="1:17" ht="19.5" customHeight="1" thickBot="1">
      <c r="A79" s="525" t="s">
        <v>110</v>
      </c>
      <c r="B79" s="526"/>
      <c r="C79" s="527"/>
      <c r="D79" s="527"/>
      <c r="E79" s="527"/>
      <c r="F79" s="527"/>
      <c r="G79" s="527"/>
      <c r="H79" s="527"/>
      <c r="I79" s="527"/>
      <c r="J79" s="527"/>
      <c r="K79" s="528"/>
      <c r="N79" s="33"/>
      <c r="Q79" s="33"/>
    </row>
    <row r="80" spans="1:17" ht="19.5" customHeight="1">
      <c r="A80" s="529" t="s">
        <v>136</v>
      </c>
      <c r="B80" s="174" t="s">
        <v>291</v>
      </c>
      <c r="C80" s="209">
        <v>5</v>
      </c>
      <c r="D80" s="265" t="s">
        <v>122</v>
      </c>
      <c r="E80" s="208">
        <v>120</v>
      </c>
      <c r="F80" s="209">
        <v>5</v>
      </c>
      <c r="G80" s="265" t="s">
        <v>122</v>
      </c>
      <c r="H80" s="208">
        <v>140</v>
      </c>
      <c r="I80" s="209">
        <v>5</v>
      </c>
      <c r="J80" s="265" t="s">
        <v>122</v>
      </c>
      <c r="K80" s="208">
        <v>140</v>
      </c>
      <c r="N80" s="33"/>
      <c r="Q80" s="33"/>
    </row>
    <row r="81" spans="1:17" ht="19.5" customHeight="1">
      <c r="A81" s="530"/>
      <c r="B81" s="175" t="s">
        <v>103</v>
      </c>
      <c r="C81" s="274">
        <v>200</v>
      </c>
      <c r="D81" s="275" t="s">
        <v>122</v>
      </c>
      <c r="E81" s="276">
        <v>100</v>
      </c>
      <c r="F81" s="274">
        <v>225</v>
      </c>
      <c r="G81" s="275" t="s">
        <v>122</v>
      </c>
      <c r="H81" s="276">
        <v>120</v>
      </c>
      <c r="I81" s="274">
        <v>250</v>
      </c>
      <c r="J81" s="275" t="s">
        <v>122</v>
      </c>
      <c r="K81" s="276">
        <v>120</v>
      </c>
      <c r="N81" s="33"/>
      <c r="Q81" s="33"/>
    </row>
    <row r="82" spans="1:17" ht="19.5" customHeight="1">
      <c r="A82" s="530"/>
      <c r="B82" s="175" t="s">
        <v>104</v>
      </c>
      <c r="C82" s="266">
        <v>30</v>
      </c>
      <c r="D82" s="210" t="s">
        <v>122</v>
      </c>
      <c r="E82" s="267">
        <v>100</v>
      </c>
      <c r="F82" s="266">
        <v>35</v>
      </c>
      <c r="G82" s="210" t="s">
        <v>122</v>
      </c>
      <c r="H82" s="267">
        <v>120</v>
      </c>
      <c r="I82" s="266">
        <v>40</v>
      </c>
      <c r="J82" s="210" t="s">
        <v>122</v>
      </c>
      <c r="K82" s="267">
        <v>120</v>
      </c>
      <c r="N82" s="33"/>
      <c r="Q82" s="33"/>
    </row>
    <row r="83" spans="1:17" ht="19.5" customHeight="1">
      <c r="A83" s="530"/>
      <c r="B83" s="175" t="s">
        <v>19</v>
      </c>
      <c r="C83" s="266">
        <v>10</v>
      </c>
      <c r="D83" s="210" t="s">
        <v>122</v>
      </c>
      <c r="E83" s="267">
        <v>30</v>
      </c>
      <c r="F83" s="266">
        <v>10</v>
      </c>
      <c r="G83" s="210" t="s">
        <v>122</v>
      </c>
      <c r="H83" s="267">
        <v>40</v>
      </c>
      <c r="I83" s="266">
        <v>10</v>
      </c>
      <c r="J83" s="210" t="s">
        <v>122</v>
      </c>
      <c r="K83" s="267">
        <v>40</v>
      </c>
      <c r="N83" s="33"/>
      <c r="Q83" s="33"/>
    </row>
    <row r="84" spans="1:17" ht="19.5" customHeight="1">
      <c r="A84" s="530"/>
      <c r="B84" s="175" t="s">
        <v>344</v>
      </c>
      <c r="C84" s="266">
        <v>15</v>
      </c>
      <c r="D84" s="210" t="s">
        <v>122</v>
      </c>
      <c r="E84" s="267">
        <v>60</v>
      </c>
      <c r="F84" s="266">
        <v>20</v>
      </c>
      <c r="G84" s="210" t="s">
        <v>122</v>
      </c>
      <c r="H84" s="267">
        <v>90</v>
      </c>
      <c r="I84" s="266">
        <v>25</v>
      </c>
      <c r="J84" s="210" t="s">
        <v>122</v>
      </c>
      <c r="K84" s="267">
        <v>90</v>
      </c>
      <c r="N84" s="33"/>
      <c r="Q84" s="33"/>
    </row>
    <row r="85" spans="1:17" ht="19.5" customHeight="1">
      <c r="A85" s="530"/>
      <c r="B85" s="175" t="s">
        <v>345</v>
      </c>
      <c r="C85" s="266">
        <v>2</v>
      </c>
      <c r="D85" s="210" t="s">
        <v>122</v>
      </c>
      <c r="E85" s="267">
        <v>60</v>
      </c>
      <c r="F85" s="266">
        <v>2</v>
      </c>
      <c r="G85" s="210" t="s">
        <v>122</v>
      </c>
      <c r="H85" s="267">
        <v>70</v>
      </c>
      <c r="I85" s="266">
        <v>2</v>
      </c>
      <c r="J85" s="210" t="s">
        <v>122</v>
      </c>
      <c r="K85" s="267">
        <v>70</v>
      </c>
      <c r="N85" s="33"/>
      <c r="Q85" s="33"/>
    </row>
    <row r="86" spans="1:17" ht="19.5" customHeight="1">
      <c r="A86" s="530"/>
      <c r="B86" s="175" t="s">
        <v>13</v>
      </c>
      <c r="C86" s="266">
        <v>100</v>
      </c>
      <c r="D86" s="210" t="s">
        <v>122</v>
      </c>
      <c r="E86" s="267">
        <v>30</v>
      </c>
      <c r="F86" s="266">
        <v>100</v>
      </c>
      <c r="G86" s="210" t="s">
        <v>122</v>
      </c>
      <c r="H86" s="267">
        <v>40</v>
      </c>
      <c r="I86" s="266">
        <v>100</v>
      </c>
      <c r="J86" s="210" t="s">
        <v>122</v>
      </c>
      <c r="K86" s="267">
        <v>40</v>
      </c>
      <c r="N86" s="33"/>
      <c r="Q86" s="33"/>
    </row>
    <row r="87" spans="1:17" ht="19.5" customHeight="1">
      <c r="A87" s="530"/>
      <c r="B87" s="176" t="s">
        <v>292</v>
      </c>
      <c r="C87" s="266">
        <v>5</v>
      </c>
      <c r="D87" s="210" t="s">
        <v>122</v>
      </c>
      <c r="E87" s="267">
        <v>50</v>
      </c>
      <c r="F87" s="266">
        <v>5</v>
      </c>
      <c r="G87" s="210" t="s">
        <v>122</v>
      </c>
      <c r="H87" s="267">
        <v>60</v>
      </c>
      <c r="I87" s="266">
        <v>5</v>
      </c>
      <c r="J87" s="210" t="s">
        <v>122</v>
      </c>
      <c r="K87" s="267">
        <v>60</v>
      </c>
      <c r="N87" s="33"/>
      <c r="Q87" s="33"/>
    </row>
    <row r="88" spans="1:17" ht="19.5" customHeight="1" thickBot="1">
      <c r="A88" s="530"/>
      <c r="B88" s="176" t="s">
        <v>293</v>
      </c>
      <c r="C88" s="266">
        <v>5</v>
      </c>
      <c r="D88" s="210" t="s">
        <v>122</v>
      </c>
      <c r="E88" s="267">
        <v>30</v>
      </c>
      <c r="F88" s="266">
        <v>5</v>
      </c>
      <c r="G88" s="210" t="s">
        <v>122</v>
      </c>
      <c r="H88" s="267">
        <v>40</v>
      </c>
      <c r="I88" s="266">
        <v>5</v>
      </c>
      <c r="J88" s="210" t="s">
        <v>122</v>
      </c>
      <c r="K88" s="267">
        <v>40</v>
      </c>
      <c r="N88" s="33"/>
      <c r="Q88" s="33"/>
    </row>
    <row r="89" spans="1:17" ht="19.5" customHeight="1" thickBot="1">
      <c r="A89" s="531"/>
      <c r="B89" s="31" t="s">
        <v>113</v>
      </c>
      <c r="C89" s="268">
        <f>SUM(C80:C88)</f>
        <v>372</v>
      </c>
      <c r="D89" s="269"/>
      <c r="E89" s="270">
        <f>SUM(E80:E88)</f>
        <v>580</v>
      </c>
      <c r="F89" s="268">
        <f>SUM(F80:F88)</f>
        <v>407</v>
      </c>
      <c r="G89" s="269"/>
      <c r="H89" s="270">
        <f>SUM(H80:H88)</f>
        <v>720</v>
      </c>
      <c r="I89" s="268">
        <f>SUM(I80:I88)</f>
        <v>442</v>
      </c>
      <c r="J89" s="269"/>
      <c r="K89" s="270">
        <f>SUM(K80:K88)</f>
        <v>720</v>
      </c>
      <c r="N89" s="33"/>
      <c r="Q89" s="33"/>
    </row>
    <row r="90" spans="1:17" ht="19.5" customHeight="1" thickBot="1">
      <c r="A90" s="13"/>
      <c r="B90" s="14"/>
      <c r="C90" s="15"/>
      <c r="D90" s="15"/>
      <c r="E90" s="15"/>
      <c r="F90" s="15"/>
      <c r="G90" s="15"/>
      <c r="H90" s="15"/>
      <c r="I90" s="15"/>
      <c r="J90" s="15"/>
      <c r="K90" s="16"/>
      <c r="N90" s="33"/>
      <c r="Q90" s="33"/>
    </row>
    <row r="91" spans="1:17" ht="19.5" customHeight="1">
      <c r="A91" s="529" t="s">
        <v>137</v>
      </c>
      <c r="B91" s="22" t="s">
        <v>437</v>
      </c>
      <c r="C91" s="209">
        <v>400</v>
      </c>
      <c r="D91" s="265" t="s">
        <v>122</v>
      </c>
      <c r="E91" s="208">
        <v>1800</v>
      </c>
      <c r="F91" s="209">
        <v>500</v>
      </c>
      <c r="G91" s="265" t="s">
        <v>122</v>
      </c>
      <c r="H91" s="208">
        <v>2350</v>
      </c>
      <c r="I91" s="209">
        <v>600</v>
      </c>
      <c r="J91" s="265" t="s">
        <v>122</v>
      </c>
      <c r="K91" s="208">
        <v>2350</v>
      </c>
      <c r="N91" s="33"/>
      <c r="Q91" s="33"/>
    </row>
    <row r="92" spans="1:17" ht="19.5" customHeight="1">
      <c r="A92" s="530"/>
      <c r="B92" s="55" t="s">
        <v>30</v>
      </c>
      <c r="C92" s="274">
        <v>30</v>
      </c>
      <c r="D92" s="275" t="s">
        <v>122</v>
      </c>
      <c r="E92" s="276">
        <v>200</v>
      </c>
      <c r="F92" s="274">
        <v>35</v>
      </c>
      <c r="G92" s="275" t="s">
        <v>122</v>
      </c>
      <c r="H92" s="276">
        <v>270</v>
      </c>
      <c r="I92" s="274">
        <v>60</v>
      </c>
      <c r="J92" s="275" t="s">
        <v>122</v>
      </c>
      <c r="K92" s="276">
        <v>270</v>
      </c>
      <c r="N92" s="33"/>
      <c r="Q92" s="33"/>
    </row>
    <row r="93" spans="1:17" ht="19.5" customHeight="1">
      <c r="A93" s="530"/>
      <c r="B93" s="55" t="s">
        <v>294</v>
      </c>
      <c r="C93" s="274">
        <v>2</v>
      </c>
      <c r="D93" s="275" t="s">
        <v>122</v>
      </c>
      <c r="E93" s="276">
        <v>200</v>
      </c>
      <c r="F93" s="274">
        <v>2</v>
      </c>
      <c r="G93" s="275" t="s">
        <v>122</v>
      </c>
      <c r="H93" s="276">
        <v>220</v>
      </c>
      <c r="I93" s="274">
        <v>2</v>
      </c>
      <c r="J93" s="275" t="s">
        <v>122</v>
      </c>
      <c r="K93" s="276">
        <v>220</v>
      </c>
      <c r="N93" s="33"/>
      <c r="Q93" s="33"/>
    </row>
    <row r="94" spans="1:17" ht="19.5" customHeight="1">
      <c r="A94" s="530"/>
      <c r="B94" s="421" t="s">
        <v>438</v>
      </c>
      <c r="C94" s="422">
        <v>1</v>
      </c>
      <c r="D94" s="423" t="s">
        <v>29</v>
      </c>
      <c r="E94" s="424">
        <v>9800</v>
      </c>
      <c r="F94" s="422">
        <v>1</v>
      </c>
      <c r="G94" s="423" t="s">
        <v>29</v>
      </c>
      <c r="H94" s="424">
        <v>2000</v>
      </c>
      <c r="I94" s="422">
        <v>1</v>
      </c>
      <c r="J94" s="423" t="s">
        <v>29</v>
      </c>
      <c r="K94" s="424">
        <v>2000</v>
      </c>
      <c r="N94" s="33"/>
      <c r="Q94" s="33"/>
    </row>
    <row r="95" spans="1:17" ht="19.5" customHeight="1">
      <c r="A95" s="530"/>
      <c r="B95" s="55" t="s">
        <v>439</v>
      </c>
      <c r="C95" s="274">
        <v>15</v>
      </c>
      <c r="D95" s="275" t="s">
        <v>122</v>
      </c>
      <c r="E95" s="276">
        <v>80</v>
      </c>
      <c r="F95" s="274">
        <v>15</v>
      </c>
      <c r="G95" s="275" t="s">
        <v>122</v>
      </c>
      <c r="H95" s="276">
        <v>90</v>
      </c>
      <c r="I95" s="274">
        <v>15</v>
      </c>
      <c r="J95" s="275" t="s">
        <v>122</v>
      </c>
      <c r="K95" s="276">
        <v>90</v>
      </c>
      <c r="N95" s="33"/>
      <c r="Q95" s="33"/>
    </row>
    <row r="96" spans="1:17" ht="19.5" customHeight="1">
      <c r="A96" s="530"/>
      <c r="B96" s="55" t="s">
        <v>31</v>
      </c>
      <c r="C96" s="274">
        <v>50</v>
      </c>
      <c r="D96" s="275" t="s">
        <v>122</v>
      </c>
      <c r="E96" s="276">
        <v>270</v>
      </c>
      <c r="F96" s="274">
        <v>50</v>
      </c>
      <c r="G96" s="275" t="s">
        <v>122</v>
      </c>
      <c r="H96" s="276">
        <v>300</v>
      </c>
      <c r="I96" s="274">
        <v>50</v>
      </c>
      <c r="J96" s="275" t="s">
        <v>122</v>
      </c>
      <c r="K96" s="276">
        <v>300</v>
      </c>
      <c r="N96" s="33"/>
      <c r="Q96" s="33"/>
    </row>
    <row r="97" spans="1:17" ht="19.5" customHeight="1">
      <c r="A97" s="530"/>
      <c r="B97" s="53" t="s">
        <v>440</v>
      </c>
      <c r="C97" s="266">
        <v>50</v>
      </c>
      <c r="D97" s="210" t="s">
        <v>122</v>
      </c>
      <c r="E97" s="267">
        <v>30</v>
      </c>
      <c r="F97" s="266">
        <v>50</v>
      </c>
      <c r="G97" s="210" t="s">
        <v>122</v>
      </c>
      <c r="H97" s="267">
        <v>30</v>
      </c>
      <c r="I97" s="266">
        <v>50</v>
      </c>
      <c r="J97" s="210" t="s">
        <v>122</v>
      </c>
      <c r="K97" s="267">
        <v>30</v>
      </c>
      <c r="N97" s="33"/>
      <c r="Q97" s="33"/>
    </row>
    <row r="98" spans="1:17" ht="19.5" customHeight="1">
      <c r="A98" s="530"/>
      <c r="B98" s="53" t="s">
        <v>32</v>
      </c>
      <c r="C98" s="271">
        <v>1</v>
      </c>
      <c r="D98" s="272" t="s">
        <v>29</v>
      </c>
      <c r="E98" s="273">
        <v>160</v>
      </c>
      <c r="F98" s="266">
        <v>1</v>
      </c>
      <c r="G98" s="272" t="s">
        <v>29</v>
      </c>
      <c r="H98" s="267">
        <v>190</v>
      </c>
      <c r="I98" s="266">
        <v>1</v>
      </c>
      <c r="J98" s="272" t="s">
        <v>29</v>
      </c>
      <c r="K98" s="267">
        <v>190</v>
      </c>
      <c r="N98" s="33"/>
      <c r="Q98" s="33"/>
    </row>
    <row r="99" spans="1:17" ht="19.5" customHeight="1" thickBot="1">
      <c r="A99" s="530"/>
      <c r="B99" s="53" t="s">
        <v>295</v>
      </c>
      <c r="C99" s="271">
        <v>1</v>
      </c>
      <c r="D99" s="272" t="s">
        <v>29</v>
      </c>
      <c r="E99" s="273">
        <v>160</v>
      </c>
      <c r="F99" s="266">
        <v>1</v>
      </c>
      <c r="G99" s="272" t="s">
        <v>29</v>
      </c>
      <c r="H99" s="267">
        <v>190</v>
      </c>
      <c r="I99" s="266">
        <v>1</v>
      </c>
      <c r="J99" s="272" t="s">
        <v>29</v>
      </c>
      <c r="K99" s="267">
        <v>190</v>
      </c>
      <c r="N99" s="33"/>
      <c r="Q99" s="33"/>
    </row>
    <row r="100" spans="1:17" ht="19.5" customHeight="1" thickBot="1">
      <c r="A100" s="531"/>
      <c r="B100" s="31" t="s">
        <v>113</v>
      </c>
      <c r="C100" s="268">
        <f>SUM(C91:C99)</f>
        <v>550</v>
      </c>
      <c r="D100" s="269"/>
      <c r="E100" s="270">
        <f>SUM(E91:E99)</f>
        <v>12700</v>
      </c>
      <c r="F100" s="268">
        <f>SUM(F91:F99)</f>
        <v>655</v>
      </c>
      <c r="G100" s="269"/>
      <c r="H100" s="270">
        <f>SUM(H91:H99)</f>
        <v>5640</v>
      </c>
      <c r="I100" s="268">
        <f>SUM(I91:I99)</f>
        <v>780</v>
      </c>
      <c r="J100" s="269"/>
      <c r="K100" s="270">
        <f>SUM(K91:K99)</f>
        <v>5640</v>
      </c>
      <c r="N100" s="33"/>
      <c r="Q100" s="33"/>
    </row>
    <row r="101" spans="1:17" ht="19.5" customHeight="1">
      <c r="A101" s="13"/>
      <c r="B101" s="14"/>
      <c r="C101" s="15"/>
      <c r="D101" s="15"/>
      <c r="E101" s="15"/>
      <c r="F101" s="15"/>
      <c r="G101" s="15"/>
      <c r="H101" s="15"/>
      <c r="I101" s="15"/>
      <c r="J101" s="15"/>
      <c r="K101" s="16"/>
      <c r="N101" s="33"/>
      <c r="Q101" s="33"/>
    </row>
    <row r="102" spans="1:17" ht="19.5" customHeight="1" hidden="1">
      <c r="A102" s="529" t="s">
        <v>138</v>
      </c>
      <c r="B102" s="22"/>
      <c r="C102" s="44"/>
      <c r="D102" s="42"/>
      <c r="E102" s="43"/>
      <c r="F102" s="44"/>
      <c r="G102" s="42"/>
      <c r="H102" s="43"/>
      <c r="I102" s="44"/>
      <c r="J102" s="42"/>
      <c r="K102" s="43"/>
      <c r="N102" s="33"/>
      <c r="Q102" s="33"/>
    </row>
    <row r="103" spans="1:17" ht="19.5" customHeight="1" hidden="1">
      <c r="A103" s="530"/>
      <c r="B103" s="23"/>
      <c r="C103" s="47"/>
      <c r="D103" s="45"/>
      <c r="E103" s="46"/>
      <c r="F103" s="47"/>
      <c r="G103" s="45"/>
      <c r="H103" s="46"/>
      <c r="I103" s="47"/>
      <c r="J103" s="45"/>
      <c r="K103" s="46"/>
      <c r="N103" s="33"/>
      <c r="Q103" s="33"/>
    </row>
    <row r="104" spans="1:17" ht="19.5" customHeight="1" hidden="1">
      <c r="A104" s="530"/>
      <c r="B104" s="23"/>
      <c r="C104" s="47"/>
      <c r="D104" s="45"/>
      <c r="E104" s="46"/>
      <c r="F104" s="47"/>
      <c r="G104" s="45"/>
      <c r="H104" s="46"/>
      <c r="I104" s="47"/>
      <c r="J104" s="45"/>
      <c r="K104" s="46"/>
      <c r="N104" s="33"/>
      <c r="Q104" s="33"/>
    </row>
    <row r="105" spans="1:17" ht="19.5" customHeight="1" hidden="1">
      <c r="A105" s="530"/>
      <c r="B105" s="23"/>
      <c r="C105" s="47"/>
      <c r="D105" s="45"/>
      <c r="E105" s="46"/>
      <c r="F105" s="47"/>
      <c r="G105" s="45"/>
      <c r="H105" s="46"/>
      <c r="I105" s="47"/>
      <c r="J105" s="45"/>
      <c r="K105" s="37"/>
      <c r="N105" s="33"/>
      <c r="Q105" s="33"/>
    </row>
    <row r="106" spans="1:17" ht="19.5" customHeight="1" hidden="1">
      <c r="A106" s="530"/>
      <c r="B106" s="23"/>
      <c r="C106" s="47"/>
      <c r="D106" s="45"/>
      <c r="E106" s="46"/>
      <c r="F106" s="47"/>
      <c r="G106" s="45"/>
      <c r="H106" s="46"/>
      <c r="I106" s="47"/>
      <c r="J106" s="45"/>
      <c r="K106" s="37"/>
      <c r="N106" s="33"/>
      <c r="Q106" s="33"/>
    </row>
    <row r="107" spans="1:17" ht="19.5" customHeight="1" hidden="1">
      <c r="A107" s="530"/>
      <c r="B107" s="23"/>
      <c r="C107" s="47"/>
      <c r="D107" s="45"/>
      <c r="E107" s="46"/>
      <c r="F107" s="47"/>
      <c r="G107" s="45"/>
      <c r="H107" s="46"/>
      <c r="I107" s="47"/>
      <c r="J107" s="45"/>
      <c r="K107" s="46"/>
      <c r="N107" s="33"/>
      <c r="Q107" s="33"/>
    </row>
    <row r="108" spans="1:17" ht="19.5" customHeight="1" hidden="1" thickBot="1">
      <c r="A108" s="531"/>
      <c r="B108" s="31" t="s">
        <v>113</v>
      </c>
      <c r="C108" s="56">
        <f>SUM(C102:C107)</f>
        <v>0</v>
      </c>
      <c r="D108" s="57"/>
      <c r="E108" s="66">
        <f>SUM(E102:E107)</f>
        <v>0</v>
      </c>
      <c r="F108" s="56">
        <f>SUM(F102:F107)</f>
        <v>0</v>
      </c>
      <c r="G108" s="57"/>
      <c r="H108" s="66">
        <f>SUM(H102:H107)</f>
        <v>0</v>
      </c>
      <c r="I108" s="56">
        <f>SUM(I102:I107)</f>
        <v>0</v>
      </c>
      <c r="J108" s="57"/>
      <c r="K108" s="66">
        <f>SUM(K102:K107)</f>
        <v>0</v>
      </c>
      <c r="N108" s="33"/>
      <c r="Q108" s="33"/>
    </row>
    <row r="109" spans="1:17" ht="19.5" customHeight="1" thickBot="1">
      <c r="A109" s="13"/>
      <c r="B109" s="14"/>
      <c r="C109" s="15"/>
      <c r="D109" s="15"/>
      <c r="E109" s="15"/>
      <c r="F109" s="15"/>
      <c r="G109" s="15"/>
      <c r="H109" s="15"/>
      <c r="I109" s="15"/>
      <c r="J109" s="15"/>
      <c r="K109" s="16"/>
      <c r="N109" s="33"/>
      <c r="Q109" s="33"/>
    </row>
    <row r="110" spans="1:17" ht="25.5">
      <c r="A110" s="529" t="s">
        <v>139</v>
      </c>
      <c r="B110" s="22" t="s">
        <v>441</v>
      </c>
      <c r="C110" s="44">
        <v>1</v>
      </c>
      <c r="D110" s="42" t="s">
        <v>29</v>
      </c>
      <c r="E110" s="43">
        <v>550</v>
      </c>
      <c r="F110" s="44">
        <v>1</v>
      </c>
      <c r="G110" s="42" t="s">
        <v>29</v>
      </c>
      <c r="H110" s="43">
        <v>550</v>
      </c>
      <c r="I110" s="44">
        <v>1</v>
      </c>
      <c r="J110" s="42" t="s">
        <v>29</v>
      </c>
      <c r="K110" s="43">
        <v>550</v>
      </c>
      <c r="N110" s="33"/>
      <c r="Q110" s="33"/>
    </row>
    <row r="111" spans="1:17" ht="25.5">
      <c r="A111" s="530"/>
      <c r="B111" s="23" t="s">
        <v>442</v>
      </c>
      <c r="C111" s="47">
        <v>1</v>
      </c>
      <c r="D111" s="45" t="s">
        <v>29</v>
      </c>
      <c r="E111" s="46">
        <v>550</v>
      </c>
      <c r="F111" s="47">
        <v>1</v>
      </c>
      <c r="G111" s="45" t="s">
        <v>29</v>
      </c>
      <c r="H111" s="46">
        <v>550</v>
      </c>
      <c r="I111" s="47">
        <v>1</v>
      </c>
      <c r="J111" s="45" t="s">
        <v>29</v>
      </c>
      <c r="K111" s="46">
        <v>550</v>
      </c>
      <c r="N111" s="33"/>
      <c r="Q111" s="33"/>
    </row>
    <row r="112" spans="1:17" ht="25.5">
      <c r="A112" s="530"/>
      <c r="B112" s="23" t="s">
        <v>443</v>
      </c>
      <c r="C112" s="177">
        <v>1</v>
      </c>
      <c r="D112" s="82" t="s">
        <v>29</v>
      </c>
      <c r="E112" s="46">
        <v>550</v>
      </c>
      <c r="F112" s="177">
        <v>1</v>
      </c>
      <c r="G112" s="82" t="s">
        <v>29</v>
      </c>
      <c r="H112" s="46">
        <v>550</v>
      </c>
      <c r="I112" s="177">
        <v>1</v>
      </c>
      <c r="J112" s="82" t="s">
        <v>29</v>
      </c>
      <c r="K112" s="83">
        <v>550</v>
      </c>
      <c r="N112" s="33"/>
      <c r="Q112" s="33"/>
    </row>
    <row r="113" spans="1:17" ht="25.5">
      <c r="A113" s="530"/>
      <c r="B113" s="23" t="s">
        <v>444</v>
      </c>
      <c r="C113" s="177">
        <v>1</v>
      </c>
      <c r="D113" s="82" t="s">
        <v>29</v>
      </c>
      <c r="E113" s="46">
        <v>550</v>
      </c>
      <c r="F113" s="177">
        <v>1</v>
      </c>
      <c r="G113" s="82" t="s">
        <v>29</v>
      </c>
      <c r="H113" s="46">
        <v>550</v>
      </c>
      <c r="I113" s="177">
        <v>1</v>
      </c>
      <c r="J113" s="82" t="s">
        <v>29</v>
      </c>
      <c r="K113" s="83">
        <v>550</v>
      </c>
      <c r="N113" s="33"/>
      <c r="Q113" s="33"/>
    </row>
    <row r="114" spans="1:17" ht="25.5">
      <c r="A114" s="530"/>
      <c r="B114" s="23" t="s">
        <v>445</v>
      </c>
      <c r="C114" s="177">
        <v>1</v>
      </c>
      <c r="D114" s="82" t="s">
        <v>29</v>
      </c>
      <c r="E114" s="46">
        <v>550</v>
      </c>
      <c r="F114" s="177">
        <v>1</v>
      </c>
      <c r="G114" s="82" t="s">
        <v>29</v>
      </c>
      <c r="H114" s="46">
        <v>550</v>
      </c>
      <c r="I114" s="177">
        <v>1</v>
      </c>
      <c r="J114" s="82" t="s">
        <v>29</v>
      </c>
      <c r="K114" s="83">
        <v>550</v>
      </c>
      <c r="N114" s="33"/>
      <c r="Q114" s="33"/>
    </row>
    <row r="115" spans="1:17" ht="25.5">
      <c r="A115" s="530"/>
      <c r="B115" s="23" t="s">
        <v>446</v>
      </c>
      <c r="C115" s="177">
        <v>1</v>
      </c>
      <c r="D115" s="82" t="s">
        <v>29</v>
      </c>
      <c r="E115" s="46">
        <v>550</v>
      </c>
      <c r="F115" s="177">
        <v>1</v>
      </c>
      <c r="G115" s="82" t="s">
        <v>29</v>
      </c>
      <c r="H115" s="46">
        <v>550</v>
      </c>
      <c r="I115" s="177">
        <v>1</v>
      </c>
      <c r="J115" s="82" t="s">
        <v>29</v>
      </c>
      <c r="K115" s="83">
        <v>550</v>
      </c>
      <c r="N115" s="33"/>
      <c r="Q115" s="33"/>
    </row>
    <row r="116" spans="1:17" ht="25.5">
      <c r="A116" s="530"/>
      <c r="B116" s="23" t="s">
        <v>447</v>
      </c>
      <c r="C116" s="177">
        <v>1</v>
      </c>
      <c r="D116" s="82" t="s">
        <v>29</v>
      </c>
      <c r="E116" s="46">
        <v>550</v>
      </c>
      <c r="F116" s="177">
        <v>1</v>
      </c>
      <c r="G116" s="82" t="s">
        <v>29</v>
      </c>
      <c r="H116" s="46">
        <v>550</v>
      </c>
      <c r="I116" s="177">
        <v>1</v>
      </c>
      <c r="J116" s="82" t="s">
        <v>29</v>
      </c>
      <c r="K116" s="83">
        <v>550</v>
      </c>
      <c r="N116" s="33"/>
      <c r="Q116" s="33"/>
    </row>
    <row r="117" spans="1:17" ht="25.5">
      <c r="A117" s="530"/>
      <c r="B117" s="23" t="s">
        <v>448</v>
      </c>
      <c r="C117" s="177">
        <v>1</v>
      </c>
      <c r="D117" s="82" t="s">
        <v>29</v>
      </c>
      <c r="E117" s="46">
        <v>550</v>
      </c>
      <c r="F117" s="177">
        <v>1</v>
      </c>
      <c r="G117" s="82" t="s">
        <v>29</v>
      </c>
      <c r="H117" s="46">
        <v>550</v>
      </c>
      <c r="I117" s="177">
        <v>1</v>
      </c>
      <c r="J117" s="82" t="s">
        <v>29</v>
      </c>
      <c r="K117" s="83">
        <v>550</v>
      </c>
      <c r="N117" s="33"/>
      <c r="Q117" s="33"/>
    </row>
    <row r="118" spans="1:17" ht="25.5">
      <c r="A118" s="530"/>
      <c r="B118" s="23" t="s">
        <v>449</v>
      </c>
      <c r="C118" s="177">
        <v>1</v>
      </c>
      <c r="D118" s="82" t="s">
        <v>29</v>
      </c>
      <c r="E118" s="46">
        <v>550</v>
      </c>
      <c r="F118" s="177">
        <v>1</v>
      </c>
      <c r="G118" s="82" t="s">
        <v>29</v>
      </c>
      <c r="H118" s="46">
        <v>550</v>
      </c>
      <c r="I118" s="177">
        <v>1</v>
      </c>
      <c r="J118" s="82" t="s">
        <v>29</v>
      </c>
      <c r="K118" s="83">
        <v>550</v>
      </c>
      <c r="N118" s="33"/>
      <c r="Q118" s="33"/>
    </row>
    <row r="119" spans="1:17" ht="25.5">
      <c r="A119" s="530"/>
      <c r="B119" s="23" t="s">
        <v>450</v>
      </c>
      <c r="C119" s="177">
        <v>1</v>
      </c>
      <c r="D119" s="82" t="s">
        <v>29</v>
      </c>
      <c r="E119" s="46">
        <v>750</v>
      </c>
      <c r="F119" s="177">
        <v>1</v>
      </c>
      <c r="G119" s="82" t="s">
        <v>29</v>
      </c>
      <c r="H119" s="46">
        <v>550</v>
      </c>
      <c r="I119" s="177">
        <v>1</v>
      </c>
      <c r="J119" s="82" t="s">
        <v>29</v>
      </c>
      <c r="K119" s="83">
        <v>550</v>
      </c>
      <c r="N119" s="33"/>
      <c r="Q119" s="33"/>
    </row>
    <row r="120" spans="1:17" ht="25.5">
      <c r="A120" s="530"/>
      <c r="B120" s="23" t="s">
        <v>451</v>
      </c>
      <c r="C120" s="47">
        <v>1</v>
      </c>
      <c r="D120" s="45" t="s">
        <v>29</v>
      </c>
      <c r="E120" s="46">
        <v>550</v>
      </c>
      <c r="F120" s="47">
        <v>1</v>
      </c>
      <c r="G120" s="45" t="s">
        <v>29</v>
      </c>
      <c r="H120" s="46">
        <v>550</v>
      </c>
      <c r="I120" s="47">
        <v>1</v>
      </c>
      <c r="J120" s="45" t="s">
        <v>29</v>
      </c>
      <c r="K120" s="37">
        <v>550</v>
      </c>
      <c r="N120" s="33"/>
      <c r="Q120" s="33"/>
    </row>
    <row r="121" spans="1:17" ht="25.5">
      <c r="A121" s="530"/>
      <c r="B121" s="23" t="s">
        <v>452</v>
      </c>
      <c r="C121" s="47">
        <v>1</v>
      </c>
      <c r="D121" s="45" t="s">
        <v>29</v>
      </c>
      <c r="E121" s="46">
        <v>550</v>
      </c>
      <c r="F121" s="47">
        <v>1</v>
      </c>
      <c r="G121" s="45" t="s">
        <v>29</v>
      </c>
      <c r="H121" s="46">
        <v>550</v>
      </c>
      <c r="I121" s="47">
        <v>1</v>
      </c>
      <c r="J121" s="45" t="s">
        <v>29</v>
      </c>
      <c r="K121" s="37">
        <v>550</v>
      </c>
      <c r="N121" s="33"/>
      <c r="Q121" s="33"/>
    </row>
    <row r="122" spans="1:17" ht="26.25" thickBot="1">
      <c r="A122" s="530"/>
      <c r="B122" s="23" t="s">
        <v>453</v>
      </c>
      <c r="C122" s="47">
        <v>1</v>
      </c>
      <c r="D122" s="45" t="s">
        <v>29</v>
      </c>
      <c r="E122" s="46">
        <v>550</v>
      </c>
      <c r="F122" s="47">
        <v>1</v>
      </c>
      <c r="G122" s="45" t="s">
        <v>29</v>
      </c>
      <c r="H122" s="46">
        <v>550</v>
      </c>
      <c r="I122" s="47">
        <v>1</v>
      </c>
      <c r="J122" s="45" t="s">
        <v>29</v>
      </c>
      <c r="K122" s="37">
        <v>550</v>
      </c>
      <c r="N122" s="33"/>
      <c r="Q122" s="33"/>
    </row>
    <row r="123" spans="1:17" ht="19.5" customHeight="1" thickBot="1">
      <c r="A123" s="531"/>
      <c r="B123" s="31" t="s">
        <v>113</v>
      </c>
      <c r="C123" s="56">
        <f>SUM(C110:C122)</f>
        <v>13</v>
      </c>
      <c r="D123" s="57"/>
      <c r="E123" s="66">
        <f>SUM(E110:E122)</f>
        <v>7350</v>
      </c>
      <c r="F123" s="56">
        <f>SUM(F110:F122)</f>
        <v>13</v>
      </c>
      <c r="G123" s="57"/>
      <c r="H123" s="66">
        <f>SUM(H110:H122)</f>
        <v>7150</v>
      </c>
      <c r="I123" s="56">
        <f>SUM(I110:I122)</f>
        <v>13</v>
      </c>
      <c r="J123" s="57"/>
      <c r="K123" s="66">
        <f>SUM(K110:K122)</f>
        <v>7150</v>
      </c>
      <c r="N123" s="33"/>
      <c r="Q123" s="33"/>
    </row>
    <row r="124" spans="1:17" ht="19.5" customHeight="1" thickBot="1">
      <c r="A124" s="13"/>
      <c r="B124" s="14"/>
      <c r="C124" s="15"/>
      <c r="D124" s="15"/>
      <c r="E124" s="15"/>
      <c r="F124" s="15"/>
      <c r="G124" s="15"/>
      <c r="H124" s="15"/>
      <c r="I124" s="15"/>
      <c r="J124" s="15"/>
      <c r="K124" s="16"/>
      <c r="N124" s="33"/>
      <c r="Q124" s="33"/>
    </row>
    <row r="125" spans="1:17" ht="19.5" customHeight="1">
      <c r="A125" s="529" t="s">
        <v>140</v>
      </c>
      <c r="B125" s="51" t="s">
        <v>296</v>
      </c>
      <c r="C125" s="44">
        <v>50</v>
      </c>
      <c r="D125" s="42" t="s">
        <v>122</v>
      </c>
      <c r="E125" s="43">
        <v>290</v>
      </c>
      <c r="F125" s="44">
        <v>75</v>
      </c>
      <c r="G125" s="42" t="s">
        <v>122</v>
      </c>
      <c r="H125" s="43">
        <v>330</v>
      </c>
      <c r="I125" s="44">
        <v>100</v>
      </c>
      <c r="J125" s="42" t="s">
        <v>122</v>
      </c>
      <c r="K125" s="43">
        <v>330</v>
      </c>
      <c r="N125" s="33"/>
      <c r="Q125" s="33"/>
    </row>
    <row r="126" spans="1:17" ht="19.5" customHeight="1">
      <c r="A126" s="530"/>
      <c r="B126" s="55" t="s">
        <v>297</v>
      </c>
      <c r="C126" s="47">
        <v>50</v>
      </c>
      <c r="D126" s="45" t="s">
        <v>122</v>
      </c>
      <c r="E126" s="46">
        <v>90</v>
      </c>
      <c r="F126" s="47">
        <v>75</v>
      </c>
      <c r="G126" s="45" t="s">
        <v>122</v>
      </c>
      <c r="H126" s="46">
        <v>120</v>
      </c>
      <c r="I126" s="47">
        <v>100</v>
      </c>
      <c r="J126" s="45" t="s">
        <v>122</v>
      </c>
      <c r="K126" s="46">
        <v>120</v>
      </c>
      <c r="N126" s="33"/>
      <c r="Q126" s="33"/>
    </row>
    <row r="127" spans="1:17" ht="19.5" customHeight="1">
      <c r="A127" s="530"/>
      <c r="B127" s="92" t="s">
        <v>298</v>
      </c>
      <c r="C127" s="47">
        <v>30</v>
      </c>
      <c r="D127" s="45" t="s">
        <v>122</v>
      </c>
      <c r="E127" s="46">
        <v>220</v>
      </c>
      <c r="F127" s="47">
        <v>30</v>
      </c>
      <c r="G127" s="45" t="s">
        <v>122</v>
      </c>
      <c r="H127" s="46">
        <v>260</v>
      </c>
      <c r="I127" s="47">
        <v>30</v>
      </c>
      <c r="J127" s="45" t="s">
        <v>122</v>
      </c>
      <c r="K127" s="46">
        <v>260</v>
      </c>
      <c r="N127" s="33"/>
      <c r="Q127" s="33"/>
    </row>
    <row r="128" spans="1:17" ht="19.5" customHeight="1">
      <c r="A128" s="530"/>
      <c r="B128" s="92" t="s">
        <v>299</v>
      </c>
      <c r="C128" s="47">
        <v>40</v>
      </c>
      <c r="D128" s="45" t="s">
        <v>122</v>
      </c>
      <c r="E128" s="46">
        <v>110</v>
      </c>
      <c r="F128" s="47">
        <v>40</v>
      </c>
      <c r="G128" s="45" t="s">
        <v>122</v>
      </c>
      <c r="H128" s="46">
        <v>140</v>
      </c>
      <c r="I128" s="47">
        <v>40</v>
      </c>
      <c r="J128" s="45" t="s">
        <v>122</v>
      </c>
      <c r="K128" s="46">
        <v>140</v>
      </c>
      <c r="N128" s="33"/>
      <c r="Q128" s="33"/>
    </row>
    <row r="129" spans="1:17" ht="19.5" customHeight="1" thickBot="1">
      <c r="A129" s="530"/>
      <c r="B129" s="91" t="s">
        <v>300</v>
      </c>
      <c r="C129" s="47">
        <v>1</v>
      </c>
      <c r="D129" s="45" t="s">
        <v>29</v>
      </c>
      <c r="E129" s="46">
        <v>110</v>
      </c>
      <c r="F129" s="47">
        <v>1</v>
      </c>
      <c r="G129" s="45" t="s">
        <v>29</v>
      </c>
      <c r="H129" s="46">
        <v>140</v>
      </c>
      <c r="I129" s="47">
        <v>1</v>
      </c>
      <c r="J129" s="45" t="s">
        <v>29</v>
      </c>
      <c r="K129" s="46">
        <v>140</v>
      </c>
      <c r="N129" s="33"/>
      <c r="Q129" s="33"/>
    </row>
    <row r="130" spans="1:17" ht="19.5" customHeight="1" thickBot="1">
      <c r="A130" s="531"/>
      <c r="B130" s="31" t="s">
        <v>113</v>
      </c>
      <c r="C130" s="56">
        <f>SUM(C125:C129)</f>
        <v>171</v>
      </c>
      <c r="D130" s="57"/>
      <c r="E130" s="66">
        <f>SUM(E125:E129)</f>
        <v>820</v>
      </c>
      <c r="F130" s="56">
        <f>SUM(F125:F129)</f>
        <v>221</v>
      </c>
      <c r="G130" s="57"/>
      <c r="H130" s="66">
        <f>SUM(H125:H129)</f>
        <v>990</v>
      </c>
      <c r="I130" s="56">
        <f>SUM(I125:I129)</f>
        <v>271</v>
      </c>
      <c r="J130" s="57"/>
      <c r="K130" s="66">
        <f>SUM(K125:K129)</f>
        <v>990</v>
      </c>
      <c r="N130" s="33"/>
      <c r="Q130" s="33"/>
    </row>
    <row r="131" spans="1:17" ht="19.5" customHeight="1" thickBot="1">
      <c r="A131" s="13"/>
      <c r="B131" s="14"/>
      <c r="C131" s="15"/>
      <c r="D131" s="15"/>
      <c r="E131" s="15"/>
      <c r="F131" s="15"/>
      <c r="G131" s="15"/>
      <c r="H131" s="15"/>
      <c r="I131" s="15"/>
      <c r="J131" s="15"/>
      <c r="K131" s="16"/>
      <c r="N131" s="33"/>
      <c r="Q131" s="33"/>
    </row>
    <row r="132" spans="1:17" ht="19.5" customHeight="1">
      <c r="A132" s="529" t="s">
        <v>141</v>
      </c>
      <c r="B132" s="22" t="s">
        <v>20</v>
      </c>
      <c r="C132" s="44">
        <v>1</v>
      </c>
      <c r="D132" s="42" t="s">
        <v>122</v>
      </c>
      <c r="E132" s="43">
        <v>350</v>
      </c>
      <c r="F132" s="44">
        <v>1</v>
      </c>
      <c r="G132" s="42" t="s">
        <v>122</v>
      </c>
      <c r="H132" s="43">
        <v>400</v>
      </c>
      <c r="I132" s="44">
        <v>1</v>
      </c>
      <c r="J132" s="42" t="s">
        <v>122</v>
      </c>
      <c r="K132" s="43">
        <v>400</v>
      </c>
      <c r="N132" s="33"/>
      <c r="Q132" s="33"/>
    </row>
    <row r="133" spans="1:17" ht="19.5" customHeight="1">
      <c r="A133" s="530"/>
      <c r="B133" s="90" t="s">
        <v>301</v>
      </c>
      <c r="C133" s="81">
        <v>1</v>
      </c>
      <c r="D133" s="82" t="s">
        <v>29</v>
      </c>
      <c r="E133" s="85">
        <v>800</v>
      </c>
      <c r="F133" s="72">
        <v>1</v>
      </c>
      <c r="G133" s="82" t="s">
        <v>29</v>
      </c>
      <c r="H133" s="74">
        <v>1070</v>
      </c>
      <c r="I133" s="72">
        <v>1</v>
      </c>
      <c r="J133" s="82" t="s">
        <v>29</v>
      </c>
      <c r="K133" s="74">
        <v>1070</v>
      </c>
      <c r="N133" s="33"/>
      <c r="Q133" s="33"/>
    </row>
    <row r="134" spans="1:17" ht="19.5" customHeight="1">
      <c r="A134" s="530"/>
      <c r="B134" s="90" t="s">
        <v>302</v>
      </c>
      <c r="C134" s="81">
        <v>1</v>
      </c>
      <c r="D134" s="82" t="s">
        <v>122</v>
      </c>
      <c r="E134" s="85">
        <v>800</v>
      </c>
      <c r="F134" s="72">
        <v>1</v>
      </c>
      <c r="G134" s="82" t="s">
        <v>122</v>
      </c>
      <c r="H134" s="74">
        <v>1000</v>
      </c>
      <c r="I134" s="72">
        <v>1</v>
      </c>
      <c r="J134" s="82" t="s">
        <v>122</v>
      </c>
      <c r="K134" s="74">
        <v>1000</v>
      </c>
      <c r="N134" s="33"/>
      <c r="Q134" s="33"/>
    </row>
    <row r="135" spans="1:17" ht="19.5" customHeight="1">
      <c r="A135" s="530"/>
      <c r="B135" s="90" t="s">
        <v>346</v>
      </c>
      <c r="C135" s="81">
        <v>1</v>
      </c>
      <c r="D135" s="82" t="s">
        <v>122</v>
      </c>
      <c r="E135" s="85">
        <v>250</v>
      </c>
      <c r="F135" s="72">
        <v>1</v>
      </c>
      <c r="G135" s="82" t="s">
        <v>122</v>
      </c>
      <c r="H135" s="74">
        <v>300</v>
      </c>
      <c r="I135" s="72">
        <v>1</v>
      </c>
      <c r="J135" s="82" t="s">
        <v>122</v>
      </c>
      <c r="K135" s="74">
        <v>300</v>
      </c>
      <c r="N135" s="33"/>
      <c r="Q135" s="33"/>
    </row>
    <row r="136" spans="1:17" ht="19.5" customHeight="1">
      <c r="A136" s="530"/>
      <c r="B136" s="90" t="s">
        <v>454</v>
      </c>
      <c r="C136" s="81">
        <v>1</v>
      </c>
      <c r="D136" s="82" t="s">
        <v>29</v>
      </c>
      <c r="E136" s="85">
        <v>540</v>
      </c>
      <c r="F136" s="72">
        <v>1</v>
      </c>
      <c r="G136" s="82" t="s">
        <v>29</v>
      </c>
      <c r="H136" s="74">
        <v>550</v>
      </c>
      <c r="I136" s="72">
        <v>1</v>
      </c>
      <c r="J136" s="82" t="s">
        <v>29</v>
      </c>
      <c r="K136" s="74">
        <v>550</v>
      </c>
      <c r="N136" s="33"/>
      <c r="Q136" s="33"/>
    </row>
    <row r="137" spans="1:17" ht="19.5" customHeight="1">
      <c r="A137" s="530"/>
      <c r="B137" s="90" t="s">
        <v>455</v>
      </c>
      <c r="C137" s="81">
        <v>1</v>
      </c>
      <c r="D137" s="82" t="s">
        <v>122</v>
      </c>
      <c r="E137" s="85">
        <v>220</v>
      </c>
      <c r="F137" s="72">
        <v>1</v>
      </c>
      <c r="G137" s="82" t="s">
        <v>122</v>
      </c>
      <c r="H137" s="74">
        <v>270</v>
      </c>
      <c r="I137" s="72">
        <v>1</v>
      </c>
      <c r="J137" s="82" t="s">
        <v>122</v>
      </c>
      <c r="K137" s="74">
        <v>270</v>
      </c>
      <c r="N137" s="33"/>
      <c r="Q137" s="33"/>
    </row>
    <row r="138" spans="1:17" ht="19.5" customHeight="1">
      <c r="A138" s="530"/>
      <c r="B138" s="90" t="s">
        <v>456</v>
      </c>
      <c r="C138" s="81">
        <v>1</v>
      </c>
      <c r="D138" s="82" t="s">
        <v>29</v>
      </c>
      <c r="E138" s="85">
        <v>150</v>
      </c>
      <c r="F138" s="72">
        <v>1</v>
      </c>
      <c r="G138" s="82" t="s">
        <v>29</v>
      </c>
      <c r="H138" s="74">
        <v>190</v>
      </c>
      <c r="I138" s="72">
        <v>1</v>
      </c>
      <c r="J138" s="82" t="s">
        <v>29</v>
      </c>
      <c r="K138" s="74">
        <v>190</v>
      </c>
      <c r="N138" s="33"/>
      <c r="Q138" s="33"/>
    </row>
    <row r="139" spans="1:17" ht="19.5" customHeight="1">
      <c r="A139" s="530"/>
      <c r="B139" s="90" t="s">
        <v>457</v>
      </c>
      <c r="C139" s="81">
        <v>1</v>
      </c>
      <c r="D139" s="82" t="s">
        <v>29</v>
      </c>
      <c r="E139" s="85">
        <v>60</v>
      </c>
      <c r="F139" s="72">
        <v>1</v>
      </c>
      <c r="G139" s="82" t="s">
        <v>29</v>
      </c>
      <c r="H139" s="74">
        <v>70</v>
      </c>
      <c r="I139" s="72">
        <v>1</v>
      </c>
      <c r="J139" s="82" t="s">
        <v>29</v>
      </c>
      <c r="K139" s="74">
        <v>70</v>
      </c>
      <c r="N139" s="33"/>
      <c r="Q139" s="33"/>
    </row>
    <row r="140" spans="1:17" ht="19.5" customHeight="1">
      <c r="A140" s="530"/>
      <c r="B140" s="90" t="s">
        <v>458</v>
      </c>
      <c r="C140" s="81">
        <v>1</v>
      </c>
      <c r="D140" s="82" t="s">
        <v>29</v>
      </c>
      <c r="E140" s="85">
        <v>20</v>
      </c>
      <c r="F140" s="72">
        <v>1</v>
      </c>
      <c r="G140" s="82" t="s">
        <v>29</v>
      </c>
      <c r="H140" s="74">
        <v>20</v>
      </c>
      <c r="I140" s="72">
        <v>1</v>
      </c>
      <c r="J140" s="82" t="s">
        <v>29</v>
      </c>
      <c r="K140" s="74">
        <v>20</v>
      </c>
      <c r="N140" s="33"/>
      <c r="Q140" s="33"/>
    </row>
    <row r="141" spans="1:17" ht="19.5" customHeight="1">
      <c r="A141" s="530"/>
      <c r="B141" s="90" t="s">
        <v>459</v>
      </c>
      <c r="C141" s="81">
        <v>2</v>
      </c>
      <c r="D141" s="82" t="s">
        <v>122</v>
      </c>
      <c r="E141" s="85">
        <v>100</v>
      </c>
      <c r="F141" s="72">
        <v>2</v>
      </c>
      <c r="G141" s="82" t="s">
        <v>122</v>
      </c>
      <c r="H141" s="74">
        <v>120</v>
      </c>
      <c r="I141" s="72">
        <v>2</v>
      </c>
      <c r="J141" s="82" t="s">
        <v>122</v>
      </c>
      <c r="K141" s="74">
        <v>120</v>
      </c>
      <c r="N141" s="33"/>
      <c r="Q141" s="33"/>
    </row>
    <row r="142" spans="1:17" ht="19.5" customHeight="1">
      <c r="A142" s="530"/>
      <c r="B142" s="90" t="s">
        <v>460</v>
      </c>
      <c r="C142" s="81">
        <v>1</v>
      </c>
      <c r="D142" s="82" t="s">
        <v>29</v>
      </c>
      <c r="E142" s="85">
        <v>50</v>
      </c>
      <c r="F142" s="72">
        <v>1</v>
      </c>
      <c r="G142" s="82" t="s">
        <v>122</v>
      </c>
      <c r="H142" s="74">
        <v>80</v>
      </c>
      <c r="I142" s="72">
        <v>1</v>
      </c>
      <c r="J142" s="82" t="s">
        <v>122</v>
      </c>
      <c r="K142" s="74">
        <v>80</v>
      </c>
      <c r="N142" s="33"/>
      <c r="Q142" s="33"/>
    </row>
    <row r="143" spans="1:17" ht="19.5" customHeight="1">
      <c r="A143" s="530"/>
      <c r="B143" s="90" t="s">
        <v>461</v>
      </c>
      <c r="C143" s="81">
        <v>1</v>
      </c>
      <c r="D143" s="82" t="s">
        <v>29</v>
      </c>
      <c r="E143" s="85">
        <v>100</v>
      </c>
      <c r="F143" s="72">
        <v>1</v>
      </c>
      <c r="G143" s="82" t="s">
        <v>29</v>
      </c>
      <c r="H143" s="74">
        <v>120</v>
      </c>
      <c r="I143" s="72">
        <v>1</v>
      </c>
      <c r="J143" s="82" t="s">
        <v>29</v>
      </c>
      <c r="K143" s="74">
        <v>120</v>
      </c>
      <c r="N143" s="33"/>
      <c r="Q143" s="33"/>
    </row>
    <row r="144" spans="1:17" ht="19.5" customHeight="1">
      <c r="A144" s="530"/>
      <c r="B144" s="90" t="s">
        <v>462</v>
      </c>
      <c r="C144" s="81">
        <v>1</v>
      </c>
      <c r="D144" s="82" t="s">
        <v>29</v>
      </c>
      <c r="E144" s="85">
        <v>30</v>
      </c>
      <c r="F144" s="72">
        <v>1</v>
      </c>
      <c r="G144" s="82" t="s">
        <v>29</v>
      </c>
      <c r="H144" s="74">
        <v>40</v>
      </c>
      <c r="I144" s="72">
        <v>1</v>
      </c>
      <c r="J144" s="82" t="s">
        <v>29</v>
      </c>
      <c r="K144" s="74">
        <v>40</v>
      </c>
      <c r="N144" s="33"/>
      <c r="Q144" s="33"/>
    </row>
    <row r="145" spans="1:17" ht="19.5" customHeight="1">
      <c r="A145" s="530"/>
      <c r="B145" s="90" t="s">
        <v>463</v>
      </c>
      <c r="C145" s="81">
        <v>5</v>
      </c>
      <c r="D145" s="82" t="s">
        <v>122</v>
      </c>
      <c r="E145" s="85">
        <v>30</v>
      </c>
      <c r="F145" s="72">
        <v>5</v>
      </c>
      <c r="G145" s="82" t="s">
        <v>122</v>
      </c>
      <c r="H145" s="74">
        <v>50</v>
      </c>
      <c r="I145" s="72">
        <v>5</v>
      </c>
      <c r="J145" s="82" t="s">
        <v>122</v>
      </c>
      <c r="K145" s="74">
        <v>50</v>
      </c>
      <c r="N145" s="33"/>
      <c r="Q145" s="33"/>
    </row>
    <row r="146" spans="1:17" ht="19.5" customHeight="1">
      <c r="A146" s="530"/>
      <c r="B146" s="90" t="s">
        <v>464</v>
      </c>
      <c r="C146" s="81">
        <v>1</v>
      </c>
      <c r="D146" s="82" t="s">
        <v>29</v>
      </c>
      <c r="E146" s="85">
        <v>60</v>
      </c>
      <c r="F146" s="72">
        <v>1</v>
      </c>
      <c r="G146" s="82" t="s">
        <v>29</v>
      </c>
      <c r="H146" s="74">
        <v>60</v>
      </c>
      <c r="I146" s="72">
        <v>1</v>
      </c>
      <c r="J146" s="82" t="s">
        <v>29</v>
      </c>
      <c r="K146" s="74">
        <v>60</v>
      </c>
      <c r="N146" s="33"/>
      <c r="Q146" s="33"/>
    </row>
    <row r="147" spans="1:17" ht="19.5" customHeight="1">
      <c r="A147" s="530"/>
      <c r="B147" s="90" t="s">
        <v>465</v>
      </c>
      <c r="C147" s="81">
        <v>1</v>
      </c>
      <c r="D147" s="82" t="s">
        <v>122</v>
      </c>
      <c r="E147" s="85">
        <v>140</v>
      </c>
      <c r="F147" s="72">
        <v>1</v>
      </c>
      <c r="G147" s="82" t="s">
        <v>122</v>
      </c>
      <c r="H147" s="74">
        <v>160</v>
      </c>
      <c r="I147" s="72">
        <v>1</v>
      </c>
      <c r="J147" s="82" t="s">
        <v>122</v>
      </c>
      <c r="K147" s="74">
        <v>160</v>
      </c>
      <c r="N147" s="33"/>
      <c r="Q147" s="33"/>
    </row>
    <row r="148" spans="1:17" ht="19.5" customHeight="1">
      <c r="A148" s="530"/>
      <c r="B148" s="90" t="s">
        <v>466</v>
      </c>
      <c r="C148" s="81">
        <v>1</v>
      </c>
      <c r="D148" s="82" t="s">
        <v>29</v>
      </c>
      <c r="E148" s="85">
        <v>160</v>
      </c>
      <c r="F148" s="72">
        <v>1</v>
      </c>
      <c r="G148" s="82" t="s">
        <v>29</v>
      </c>
      <c r="H148" s="74">
        <v>190</v>
      </c>
      <c r="I148" s="72">
        <v>1</v>
      </c>
      <c r="J148" s="82" t="s">
        <v>29</v>
      </c>
      <c r="K148" s="74">
        <v>190</v>
      </c>
      <c r="N148" s="33"/>
      <c r="Q148" s="33"/>
    </row>
    <row r="149" spans="1:17" ht="19.5" customHeight="1">
      <c r="A149" s="530"/>
      <c r="B149" s="90" t="s">
        <v>467</v>
      </c>
      <c r="C149" s="81">
        <v>1</v>
      </c>
      <c r="D149" s="82" t="s">
        <v>29</v>
      </c>
      <c r="E149" s="85">
        <v>80</v>
      </c>
      <c r="F149" s="72">
        <v>1</v>
      </c>
      <c r="G149" s="82" t="s">
        <v>29</v>
      </c>
      <c r="H149" s="74">
        <v>90</v>
      </c>
      <c r="I149" s="72">
        <v>1</v>
      </c>
      <c r="J149" s="82" t="s">
        <v>29</v>
      </c>
      <c r="K149" s="74">
        <v>90</v>
      </c>
      <c r="N149" s="33"/>
      <c r="Q149" s="33"/>
    </row>
    <row r="150" spans="1:17" ht="19.5" customHeight="1">
      <c r="A150" s="530"/>
      <c r="B150" s="80" t="s">
        <v>468</v>
      </c>
      <c r="C150" s="48">
        <v>1</v>
      </c>
      <c r="D150" s="49" t="s">
        <v>29</v>
      </c>
      <c r="E150" s="50">
        <v>300</v>
      </c>
      <c r="F150" s="47">
        <v>1</v>
      </c>
      <c r="G150" s="49" t="s">
        <v>29</v>
      </c>
      <c r="H150" s="46">
        <v>320</v>
      </c>
      <c r="I150" s="47">
        <v>1</v>
      </c>
      <c r="J150" s="49" t="s">
        <v>29</v>
      </c>
      <c r="K150" s="46">
        <v>320</v>
      </c>
      <c r="N150" s="33"/>
      <c r="Q150" s="33"/>
    </row>
    <row r="151" spans="1:17" ht="19.5" customHeight="1">
      <c r="A151" s="530"/>
      <c r="B151" s="23" t="s">
        <v>303</v>
      </c>
      <c r="C151" s="47">
        <v>1</v>
      </c>
      <c r="D151" s="45" t="s">
        <v>29</v>
      </c>
      <c r="E151" s="46">
        <v>640</v>
      </c>
      <c r="F151" s="47">
        <v>1</v>
      </c>
      <c r="G151" s="45" t="s">
        <v>29</v>
      </c>
      <c r="H151" s="46">
        <v>860</v>
      </c>
      <c r="I151" s="47">
        <v>1</v>
      </c>
      <c r="J151" s="45" t="s">
        <v>29</v>
      </c>
      <c r="K151" s="46">
        <v>860</v>
      </c>
      <c r="N151" s="33"/>
      <c r="Q151" s="33"/>
    </row>
    <row r="152" spans="1:17" ht="19.5" customHeight="1" thickBot="1">
      <c r="A152" s="530"/>
      <c r="B152" s="53" t="s">
        <v>304</v>
      </c>
      <c r="C152" s="48">
        <v>1</v>
      </c>
      <c r="D152" s="49" t="s">
        <v>29</v>
      </c>
      <c r="E152" s="50">
        <v>400</v>
      </c>
      <c r="F152" s="47">
        <v>1</v>
      </c>
      <c r="G152" s="49" t="s">
        <v>29</v>
      </c>
      <c r="H152" s="46">
        <v>450</v>
      </c>
      <c r="I152" s="47">
        <v>1</v>
      </c>
      <c r="J152" s="49" t="s">
        <v>29</v>
      </c>
      <c r="K152" s="46">
        <v>450</v>
      </c>
      <c r="N152" s="33"/>
      <c r="Q152" s="33"/>
    </row>
    <row r="153" spans="1:17" ht="19.5" customHeight="1" thickBot="1">
      <c r="A153" s="531"/>
      <c r="B153" s="31" t="s">
        <v>113</v>
      </c>
      <c r="C153" s="56">
        <f>SUM(C132:C152)</f>
        <v>26</v>
      </c>
      <c r="D153" s="57"/>
      <c r="E153" s="66">
        <f>SUM(E132:E152)</f>
        <v>5280</v>
      </c>
      <c r="F153" s="56">
        <f>SUM(F132:F152)</f>
        <v>26</v>
      </c>
      <c r="G153" s="57"/>
      <c r="H153" s="66">
        <f>SUM(H132:H152)</f>
        <v>6410</v>
      </c>
      <c r="I153" s="56">
        <f>SUM(I132:I152)</f>
        <v>26</v>
      </c>
      <c r="J153" s="57"/>
      <c r="K153" s="66">
        <f>SUM(K132:K152)</f>
        <v>6410</v>
      </c>
      <c r="N153" s="33"/>
      <c r="Q153" s="33"/>
    </row>
    <row r="154" spans="1:17" ht="19.5" customHeight="1" thickBot="1">
      <c r="A154" s="547" t="s">
        <v>42</v>
      </c>
      <c r="B154" s="548"/>
      <c r="C154" s="60">
        <f>C89+C100+C108+C123+C130+C153</f>
        <v>1132</v>
      </c>
      <c r="D154" s="61"/>
      <c r="E154" s="63">
        <f>E89+E100+E108+E123+E130+E153</f>
        <v>26730</v>
      </c>
      <c r="F154" s="60">
        <f>F89+F100+F108+F123+F130+F153</f>
        <v>1322</v>
      </c>
      <c r="G154" s="61"/>
      <c r="H154" s="63">
        <f>H89+H100+H108+H123+H130+H153</f>
        <v>20910</v>
      </c>
      <c r="I154" s="60">
        <f>I89+I100+I108+I123+I130+I153</f>
        <v>1532</v>
      </c>
      <c r="J154" s="61"/>
      <c r="K154" s="63">
        <f>K89+K100+K108+K123+K130+K153</f>
        <v>20910</v>
      </c>
      <c r="N154" s="33"/>
      <c r="Q154" s="33"/>
    </row>
    <row r="155" spans="1:17" ht="19.5" customHeight="1" thickBot="1">
      <c r="A155" s="13"/>
      <c r="B155" s="14"/>
      <c r="C155" s="15"/>
      <c r="D155" s="15"/>
      <c r="E155" s="15"/>
      <c r="F155" s="15"/>
      <c r="G155" s="15"/>
      <c r="H155" s="15"/>
      <c r="I155" s="15"/>
      <c r="J155" s="15"/>
      <c r="K155" s="16"/>
      <c r="N155" s="33"/>
      <c r="Q155" s="33"/>
    </row>
    <row r="156" spans="1:17" ht="19.5" customHeight="1" thickBot="1">
      <c r="A156" s="525" t="s">
        <v>111</v>
      </c>
      <c r="B156" s="526"/>
      <c r="C156" s="527"/>
      <c r="D156" s="527"/>
      <c r="E156" s="527"/>
      <c r="F156" s="527"/>
      <c r="G156" s="527"/>
      <c r="H156" s="527"/>
      <c r="I156" s="527"/>
      <c r="J156" s="527"/>
      <c r="K156" s="528"/>
      <c r="N156" s="33"/>
      <c r="Q156" s="33"/>
    </row>
    <row r="157" spans="1:17" ht="19.5" customHeight="1" hidden="1">
      <c r="A157" s="529" t="s">
        <v>142</v>
      </c>
      <c r="B157" s="51"/>
      <c r="C157" s="44"/>
      <c r="D157" s="42"/>
      <c r="E157" s="43"/>
      <c r="F157" s="44"/>
      <c r="G157" s="42"/>
      <c r="H157" s="43"/>
      <c r="I157" s="44"/>
      <c r="J157" s="42"/>
      <c r="K157" s="43"/>
      <c r="N157" s="33"/>
      <c r="Q157" s="33"/>
    </row>
    <row r="158" spans="1:17" ht="19.5" customHeight="1" hidden="1" thickBot="1">
      <c r="A158" s="530"/>
      <c r="B158" s="55"/>
      <c r="C158" s="72"/>
      <c r="D158" s="73"/>
      <c r="E158" s="74"/>
      <c r="F158" s="72"/>
      <c r="G158" s="73"/>
      <c r="H158" s="74"/>
      <c r="I158" s="72"/>
      <c r="J158" s="73"/>
      <c r="K158" s="74"/>
      <c r="N158" s="33"/>
      <c r="Q158" s="33"/>
    </row>
    <row r="159" spans="1:17" ht="19.5" customHeight="1" hidden="1" thickBot="1">
      <c r="A159" s="530"/>
      <c r="B159" s="55"/>
      <c r="C159" s="47"/>
      <c r="D159" s="45"/>
      <c r="E159" s="46"/>
      <c r="F159" s="47"/>
      <c r="G159" s="45"/>
      <c r="H159" s="46"/>
      <c r="I159" s="47"/>
      <c r="J159" s="45"/>
      <c r="K159" s="46"/>
      <c r="N159" s="33"/>
      <c r="Q159" s="33"/>
    </row>
    <row r="160" spans="1:17" ht="19.5" customHeight="1" hidden="1" thickBot="1">
      <c r="A160" s="530"/>
      <c r="B160" s="53"/>
      <c r="C160" s="48"/>
      <c r="D160" s="49"/>
      <c r="E160" s="50"/>
      <c r="F160" s="47"/>
      <c r="G160" s="45"/>
      <c r="H160" s="46"/>
      <c r="I160" s="47"/>
      <c r="J160" s="45"/>
      <c r="K160" s="46"/>
      <c r="N160" s="33"/>
      <c r="Q160" s="33"/>
    </row>
    <row r="161" spans="1:17" ht="19.5" customHeight="1" hidden="1">
      <c r="A161" s="531"/>
      <c r="B161" s="31" t="s">
        <v>113</v>
      </c>
      <c r="C161" s="56">
        <f>SUM(C157:C160)</f>
        <v>0</v>
      </c>
      <c r="D161" s="57"/>
      <c r="E161" s="66">
        <f>SUM(E157:E160)</f>
        <v>0</v>
      </c>
      <c r="F161" s="56">
        <f>SUM(F157:F160)</f>
        <v>0</v>
      </c>
      <c r="G161" s="57"/>
      <c r="H161" s="66">
        <f>SUM(H157:H160)</f>
        <v>0</v>
      </c>
      <c r="I161" s="56">
        <f>SUM(I157:I160)</f>
        <v>0</v>
      </c>
      <c r="J161" s="57"/>
      <c r="K161" s="66">
        <f>SUM(K157:K160)</f>
        <v>0</v>
      </c>
      <c r="N161" s="33"/>
      <c r="Q161" s="33"/>
    </row>
    <row r="162" spans="1:17" ht="7.5" customHeight="1" thickBot="1">
      <c r="A162" s="13"/>
      <c r="B162" s="14"/>
      <c r="C162" s="15"/>
      <c r="D162" s="15"/>
      <c r="E162" s="15"/>
      <c r="F162" s="15"/>
      <c r="G162" s="15"/>
      <c r="H162" s="15"/>
      <c r="I162" s="15"/>
      <c r="J162" s="15"/>
      <c r="K162" s="16"/>
      <c r="N162" s="33"/>
      <c r="Q162" s="33"/>
    </row>
    <row r="163" spans="1:17" ht="19.5" customHeight="1">
      <c r="A163" s="529" t="s">
        <v>143</v>
      </c>
      <c r="B163" s="51" t="s">
        <v>305</v>
      </c>
      <c r="C163" s="44">
        <v>1</v>
      </c>
      <c r="D163" s="42" t="s">
        <v>29</v>
      </c>
      <c r="E163" s="43">
        <v>270</v>
      </c>
      <c r="F163" s="44">
        <v>1</v>
      </c>
      <c r="G163" s="42" t="s">
        <v>29</v>
      </c>
      <c r="H163" s="43">
        <v>290</v>
      </c>
      <c r="I163" s="44">
        <v>1</v>
      </c>
      <c r="J163" s="42" t="s">
        <v>29</v>
      </c>
      <c r="K163" s="43">
        <v>290</v>
      </c>
      <c r="N163" s="33"/>
      <c r="Q163" s="33"/>
    </row>
    <row r="164" spans="1:17" ht="19.5" customHeight="1" thickBot="1">
      <c r="A164" s="530"/>
      <c r="B164" s="55"/>
      <c r="C164" s="72"/>
      <c r="D164" s="73"/>
      <c r="E164" s="74"/>
      <c r="F164" s="72"/>
      <c r="G164" s="73"/>
      <c r="H164" s="74"/>
      <c r="I164" s="72"/>
      <c r="J164" s="73"/>
      <c r="K164" s="74"/>
      <c r="N164" s="33"/>
      <c r="Q164" s="33"/>
    </row>
    <row r="165" spans="1:17" ht="19.5" customHeight="1" hidden="1" thickBot="1">
      <c r="A165" s="530"/>
      <c r="B165" s="55"/>
      <c r="C165" s="47"/>
      <c r="D165" s="45"/>
      <c r="E165" s="46"/>
      <c r="F165" s="47"/>
      <c r="G165" s="45"/>
      <c r="H165" s="46"/>
      <c r="I165" s="47"/>
      <c r="J165" s="45"/>
      <c r="K165" s="46"/>
      <c r="N165" s="33"/>
      <c r="Q165" s="33"/>
    </row>
    <row r="166" spans="1:17" ht="19.5" customHeight="1" hidden="1" thickBot="1">
      <c r="A166" s="530"/>
      <c r="B166" s="53"/>
      <c r="C166" s="48"/>
      <c r="D166" s="49"/>
      <c r="E166" s="50"/>
      <c r="F166" s="47"/>
      <c r="G166" s="45"/>
      <c r="H166" s="46"/>
      <c r="I166" s="47"/>
      <c r="J166" s="45"/>
      <c r="K166" s="46"/>
      <c r="N166" s="33"/>
      <c r="Q166" s="33"/>
    </row>
    <row r="167" spans="1:17" ht="19.5" customHeight="1" thickBot="1">
      <c r="A167" s="531"/>
      <c r="B167" s="31" t="s">
        <v>113</v>
      </c>
      <c r="C167" s="56">
        <f>SUM(C163:C166)</f>
        <v>1</v>
      </c>
      <c r="D167" s="57"/>
      <c r="E167" s="66">
        <f>SUM(E163:E166)</f>
        <v>270</v>
      </c>
      <c r="F167" s="56">
        <f>SUM(F163:F166)</f>
        <v>1</v>
      </c>
      <c r="G167" s="57"/>
      <c r="H167" s="66">
        <f>SUM(H163:H166)</f>
        <v>290</v>
      </c>
      <c r="I167" s="56">
        <f>SUM(I163:I166)</f>
        <v>1</v>
      </c>
      <c r="J167" s="57"/>
      <c r="K167" s="66">
        <f>SUM(K163:K166)</f>
        <v>290</v>
      </c>
      <c r="N167" s="33"/>
      <c r="Q167" s="33"/>
    </row>
    <row r="168" spans="1:17" ht="19.5" customHeight="1">
      <c r="A168" s="13"/>
      <c r="B168" s="14"/>
      <c r="C168" s="15"/>
      <c r="D168" s="15"/>
      <c r="E168" s="15"/>
      <c r="F168" s="15"/>
      <c r="G168" s="15"/>
      <c r="H168" s="15"/>
      <c r="I168" s="15"/>
      <c r="J168" s="15"/>
      <c r="K168" s="16"/>
      <c r="N168" s="33"/>
      <c r="Q168" s="33"/>
    </row>
    <row r="169" spans="1:17" ht="19.5" customHeight="1" hidden="1">
      <c r="A169" s="529" t="s">
        <v>144</v>
      </c>
      <c r="B169" s="51"/>
      <c r="C169" s="44"/>
      <c r="D169" s="42"/>
      <c r="E169" s="43"/>
      <c r="F169" s="44"/>
      <c r="G169" s="42"/>
      <c r="H169" s="43"/>
      <c r="I169" s="44"/>
      <c r="J169" s="42"/>
      <c r="K169" s="43"/>
      <c r="N169" s="33"/>
      <c r="Q169" s="33"/>
    </row>
    <row r="170" spans="1:17" ht="19.5" customHeight="1" hidden="1">
      <c r="A170" s="530"/>
      <c r="B170" s="55"/>
      <c r="C170" s="72"/>
      <c r="D170" s="73"/>
      <c r="E170" s="74"/>
      <c r="F170" s="72"/>
      <c r="G170" s="73"/>
      <c r="H170" s="74"/>
      <c r="I170" s="72"/>
      <c r="J170" s="73"/>
      <c r="K170" s="74"/>
      <c r="N170" s="33"/>
      <c r="Q170" s="33"/>
    </row>
    <row r="171" spans="1:17" ht="19.5" customHeight="1" hidden="1">
      <c r="A171" s="530"/>
      <c r="B171" s="55"/>
      <c r="C171" s="47"/>
      <c r="D171" s="45"/>
      <c r="E171" s="46"/>
      <c r="F171" s="47"/>
      <c r="G171" s="45"/>
      <c r="H171" s="46"/>
      <c r="I171" s="47"/>
      <c r="J171" s="45"/>
      <c r="K171" s="46"/>
      <c r="N171" s="33"/>
      <c r="Q171" s="33"/>
    </row>
    <row r="172" spans="1:17" ht="19.5" customHeight="1" hidden="1">
      <c r="A172" s="530"/>
      <c r="B172" s="52"/>
      <c r="C172" s="47"/>
      <c r="D172" s="45"/>
      <c r="E172" s="46"/>
      <c r="F172" s="47"/>
      <c r="G172" s="45"/>
      <c r="H172" s="46"/>
      <c r="I172" s="47"/>
      <c r="J172" s="45"/>
      <c r="K172" s="46"/>
      <c r="N172" s="33"/>
      <c r="Q172" s="33"/>
    </row>
    <row r="173" spans="1:17" ht="19.5" customHeight="1" hidden="1" thickBot="1">
      <c r="A173" s="530"/>
      <c r="B173" s="53"/>
      <c r="C173" s="48"/>
      <c r="D173" s="49"/>
      <c r="E173" s="50"/>
      <c r="F173" s="47"/>
      <c r="G173" s="45"/>
      <c r="H173" s="46"/>
      <c r="I173" s="47"/>
      <c r="J173" s="45"/>
      <c r="K173" s="46"/>
      <c r="N173" s="33"/>
      <c r="Q173" s="33"/>
    </row>
    <row r="174" spans="1:17" ht="19.5" customHeight="1" hidden="1" thickBot="1">
      <c r="A174" s="531"/>
      <c r="B174" s="31" t="s">
        <v>113</v>
      </c>
      <c r="C174" s="56">
        <f>SUM(C169:C173)</f>
        <v>0</v>
      </c>
      <c r="D174" s="57"/>
      <c r="E174" s="66">
        <f>SUM(E169:E173)</f>
        <v>0</v>
      </c>
      <c r="F174" s="56">
        <f>SUM(F169:F173)</f>
        <v>0</v>
      </c>
      <c r="G174" s="57"/>
      <c r="H174" s="66">
        <f>SUM(H169:H173)</f>
        <v>0</v>
      </c>
      <c r="I174" s="56">
        <f>SUM(I169:I173)</f>
        <v>0</v>
      </c>
      <c r="J174" s="57"/>
      <c r="K174" s="66">
        <f>SUM(K169:K173)</f>
        <v>0</v>
      </c>
      <c r="N174" s="33"/>
      <c r="Q174" s="33"/>
    </row>
    <row r="175" spans="1:17" ht="8.25" customHeight="1" thickBot="1">
      <c r="A175" s="13"/>
      <c r="B175" s="14"/>
      <c r="C175" s="15"/>
      <c r="D175" s="15"/>
      <c r="E175" s="15"/>
      <c r="F175" s="15"/>
      <c r="G175" s="15"/>
      <c r="H175" s="15"/>
      <c r="I175" s="15"/>
      <c r="J175" s="15"/>
      <c r="K175" s="16"/>
      <c r="N175" s="33"/>
      <c r="Q175" s="33"/>
    </row>
    <row r="176" spans="1:17" ht="19.5" customHeight="1" hidden="1" thickBot="1">
      <c r="A176" s="529" t="s">
        <v>145</v>
      </c>
      <c r="B176" s="51"/>
      <c r="C176" s="44"/>
      <c r="D176" s="42"/>
      <c r="E176" s="43"/>
      <c r="F176" s="44"/>
      <c r="G176" s="42"/>
      <c r="H176" s="43"/>
      <c r="I176" s="44"/>
      <c r="J176" s="42"/>
      <c r="K176" s="43"/>
      <c r="N176" s="33"/>
      <c r="Q176" s="33"/>
    </row>
    <row r="177" spans="1:17" ht="19.5" customHeight="1" hidden="1">
      <c r="A177" s="530"/>
      <c r="B177" s="55"/>
      <c r="C177" s="72"/>
      <c r="D177" s="73"/>
      <c r="E177" s="74"/>
      <c r="F177" s="72"/>
      <c r="G177" s="73"/>
      <c r="H177" s="74"/>
      <c r="I177" s="72"/>
      <c r="J177" s="73"/>
      <c r="K177" s="74"/>
      <c r="N177" s="33"/>
      <c r="Q177" s="33"/>
    </row>
    <row r="178" spans="1:17" ht="19.5" customHeight="1" hidden="1">
      <c r="A178" s="530"/>
      <c r="B178" s="55"/>
      <c r="C178" s="72"/>
      <c r="D178" s="73"/>
      <c r="E178" s="74"/>
      <c r="F178" s="72"/>
      <c r="G178" s="73"/>
      <c r="H178" s="74"/>
      <c r="I178" s="72"/>
      <c r="J178" s="73"/>
      <c r="K178" s="74"/>
      <c r="N178" s="33"/>
      <c r="Q178" s="33"/>
    </row>
    <row r="179" spans="1:17" ht="19.5" customHeight="1" hidden="1">
      <c r="A179" s="530"/>
      <c r="B179" s="52"/>
      <c r="C179" s="47"/>
      <c r="D179" s="45"/>
      <c r="E179" s="46"/>
      <c r="F179" s="47"/>
      <c r="G179" s="45"/>
      <c r="H179" s="46"/>
      <c r="I179" s="47"/>
      <c r="J179" s="45"/>
      <c r="K179" s="46"/>
      <c r="N179" s="33"/>
      <c r="Q179" s="33"/>
    </row>
    <row r="180" spans="1:17" ht="19.5" customHeight="1" hidden="1">
      <c r="A180" s="530"/>
      <c r="B180" s="53"/>
      <c r="C180" s="48"/>
      <c r="D180" s="49"/>
      <c r="E180" s="50"/>
      <c r="F180" s="47"/>
      <c r="G180" s="45"/>
      <c r="H180" s="46"/>
      <c r="I180" s="47"/>
      <c r="J180" s="45"/>
      <c r="K180" s="46"/>
      <c r="N180" s="33"/>
      <c r="Q180" s="33"/>
    </row>
    <row r="181" spans="1:17" ht="19.5" customHeight="1" hidden="1" thickBot="1">
      <c r="A181" s="531"/>
      <c r="B181" s="31" t="s">
        <v>113</v>
      </c>
      <c r="C181" s="56">
        <f>SUM(C176:C180)</f>
        <v>0</v>
      </c>
      <c r="D181" s="57"/>
      <c r="E181" s="66">
        <f>SUM(E176:E180)</f>
        <v>0</v>
      </c>
      <c r="F181" s="56">
        <f>SUM(F176:F180)</f>
        <v>0</v>
      </c>
      <c r="G181" s="57"/>
      <c r="H181" s="66">
        <f>SUM(H176:H180)</f>
        <v>0</v>
      </c>
      <c r="I181" s="56">
        <f>SUM(I176:I180)</f>
        <v>0</v>
      </c>
      <c r="J181" s="57"/>
      <c r="K181" s="66">
        <f>SUM(K176:K180)</f>
        <v>0</v>
      </c>
      <c r="N181" s="33"/>
      <c r="Q181" s="33"/>
    </row>
    <row r="182" spans="1:17" ht="10.5" customHeight="1" hidden="1" thickBot="1">
      <c r="A182" s="13"/>
      <c r="B182" s="14"/>
      <c r="C182" s="15"/>
      <c r="D182" s="15"/>
      <c r="E182" s="15"/>
      <c r="F182" s="15"/>
      <c r="G182" s="15"/>
      <c r="H182" s="15"/>
      <c r="I182" s="15"/>
      <c r="J182" s="15"/>
      <c r="K182" s="16"/>
      <c r="N182" s="33"/>
      <c r="Q182" s="33"/>
    </row>
    <row r="183" spans="1:17" ht="19.5" customHeight="1">
      <c r="A183" s="529" t="s">
        <v>146</v>
      </c>
      <c r="B183" s="51" t="s">
        <v>306</v>
      </c>
      <c r="C183" s="44">
        <v>1</v>
      </c>
      <c r="D183" s="42" t="s">
        <v>29</v>
      </c>
      <c r="E183" s="43">
        <v>110</v>
      </c>
      <c r="F183" s="44">
        <v>1</v>
      </c>
      <c r="G183" s="42" t="s">
        <v>29</v>
      </c>
      <c r="H183" s="43">
        <v>140</v>
      </c>
      <c r="I183" s="44">
        <v>1</v>
      </c>
      <c r="J183" s="42" t="s">
        <v>29</v>
      </c>
      <c r="K183" s="43">
        <v>140</v>
      </c>
      <c r="N183" s="33"/>
      <c r="Q183" s="33"/>
    </row>
    <row r="184" spans="1:17" ht="18" customHeight="1" thickBot="1">
      <c r="A184" s="530"/>
      <c r="B184" s="55"/>
      <c r="C184" s="72"/>
      <c r="D184" s="73"/>
      <c r="E184" s="74"/>
      <c r="F184" s="72"/>
      <c r="G184" s="73"/>
      <c r="H184" s="74"/>
      <c r="I184" s="72"/>
      <c r="J184" s="73"/>
      <c r="K184" s="74"/>
      <c r="N184" s="33"/>
      <c r="Q184" s="33"/>
    </row>
    <row r="185" spans="1:17" ht="19.5" customHeight="1" hidden="1" thickBot="1">
      <c r="A185" s="530"/>
      <c r="B185" s="55"/>
      <c r="C185" s="47"/>
      <c r="D185" s="45"/>
      <c r="E185" s="46"/>
      <c r="F185" s="47"/>
      <c r="G185" s="45"/>
      <c r="H185" s="46"/>
      <c r="I185" s="47"/>
      <c r="J185" s="45"/>
      <c r="K185" s="46"/>
      <c r="N185" s="33"/>
      <c r="Q185" s="33"/>
    </row>
    <row r="186" spans="1:17" ht="19.5" customHeight="1" hidden="1">
      <c r="A186" s="530"/>
      <c r="B186" s="52"/>
      <c r="C186" s="47"/>
      <c r="D186" s="45"/>
      <c r="E186" s="46"/>
      <c r="F186" s="47"/>
      <c r="G186" s="45"/>
      <c r="H186" s="46"/>
      <c r="I186" s="47"/>
      <c r="J186" s="45"/>
      <c r="K186" s="46"/>
      <c r="N186" s="33"/>
      <c r="Q186" s="33"/>
    </row>
    <row r="187" spans="1:17" ht="19.5" customHeight="1" hidden="1">
      <c r="A187" s="530"/>
      <c r="B187" s="53"/>
      <c r="C187" s="48"/>
      <c r="D187" s="49"/>
      <c r="E187" s="50"/>
      <c r="F187" s="47"/>
      <c r="G187" s="45"/>
      <c r="H187" s="46"/>
      <c r="I187" s="47"/>
      <c r="J187" s="45"/>
      <c r="K187" s="46"/>
      <c r="N187" s="33"/>
      <c r="Q187" s="33"/>
    </row>
    <row r="188" spans="1:17" ht="19.5" customHeight="1" thickBot="1">
      <c r="A188" s="531"/>
      <c r="B188" s="31" t="s">
        <v>113</v>
      </c>
      <c r="C188" s="56">
        <f>SUM(C183:C187)</f>
        <v>1</v>
      </c>
      <c r="D188" s="57"/>
      <c r="E188" s="66">
        <f>SUM(E183:E187)</f>
        <v>110</v>
      </c>
      <c r="F188" s="56">
        <f>SUM(F183:F187)</f>
        <v>1</v>
      </c>
      <c r="G188" s="57"/>
      <c r="H188" s="66">
        <f>SUM(H183:H187)</f>
        <v>140</v>
      </c>
      <c r="I188" s="56">
        <f>SUM(I183:I187)</f>
        <v>1</v>
      </c>
      <c r="J188" s="57"/>
      <c r="K188" s="66">
        <f>SUM(K183:K187)</f>
        <v>140</v>
      </c>
      <c r="N188" s="33"/>
      <c r="Q188" s="33"/>
    </row>
    <row r="189" spans="1:17" ht="19.5" customHeight="1" thickBot="1">
      <c r="A189" s="13"/>
      <c r="B189" s="14"/>
      <c r="C189" s="15"/>
      <c r="D189" s="15"/>
      <c r="E189" s="15"/>
      <c r="F189" s="15"/>
      <c r="G189" s="15"/>
      <c r="H189" s="15"/>
      <c r="I189" s="15"/>
      <c r="J189" s="15"/>
      <c r="K189" s="16"/>
      <c r="N189" s="33"/>
      <c r="Q189" s="33"/>
    </row>
    <row r="190" spans="1:17" ht="18.75" customHeight="1" hidden="1" thickBot="1">
      <c r="A190" s="529" t="s">
        <v>147</v>
      </c>
      <c r="B190" s="51"/>
      <c r="C190" s="44"/>
      <c r="D190" s="42"/>
      <c r="E190" s="43"/>
      <c r="F190" s="44"/>
      <c r="G190" s="42"/>
      <c r="H190" s="43"/>
      <c r="I190" s="44"/>
      <c r="J190" s="42"/>
      <c r="K190" s="43"/>
      <c r="N190" s="33"/>
      <c r="Q190" s="33"/>
    </row>
    <row r="191" spans="1:17" ht="19.5" customHeight="1" hidden="1" thickBot="1">
      <c r="A191" s="530"/>
      <c r="B191" s="55"/>
      <c r="C191" s="47"/>
      <c r="D191" s="45"/>
      <c r="E191" s="46"/>
      <c r="F191" s="47"/>
      <c r="G191" s="45"/>
      <c r="H191" s="46"/>
      <c r="I191" s="47"/>
      <c r="J191" s="45"/>
      <c r="K191" s="46"/>
      <c r="N191" s="33"/>
      <c r="Q191" s="33"/>
    </row>
    <row r="192" spans="1:17" ht="19.5" customHeight="1" hidden="1">
      <c r="A192" s="530"/>
      <c r="B192" s="52"/>
      <c r="C192" s="47"/>
      <c r="D192" s="45"/>
      <c r="E192" s="46"/>
      <c r="F192" s="47"/>
      <c r="G192" s="45"/>
      <c r="H192" s="46"/>
      <c r="I192" s="47"/>
      <c r="J192" s="45"/>
      <c r="K192" s="46"/>
      <c r="N192" s="33"/>
      <c r="Q192" s="33"/>
    </row>
    <row r="193" spans="1:17" ht="19.5" customHeight="1" hidden="1">
      <c r="A193" s="530"/>
      <c r="B193" s="52"/>
      <c r="C193" s="47"/>
      <c r="D193" s="45"/>
      <c r="E193" s="46"/>
      <c r="F193" s="47"/>
      <c r="G193" s="45"/>
      <c r="H193" s="46"/>
      <c r="I193" s="47"/>
      <c r="J193" s="45"/>
      <c r="K193" s="46"/>
      <c r="N193" s="33"/>
      <c r="Q193" s="33"/>
    </row>
    <row r="194" spans="1:17" ht="19.5" customHeight="1" hidden="1">
      <c r="A194" s="530"/>
      <c r="B194" s="53"/>
      <c r="C194" s="48"/>
      <c r="D194" s="49"/>
      <c r="E194" s="50"/>
      <c r="F194" s="47"/>
      <c r="G194" s="45"/>
      <c r="H194" s="46"/>
      <c r="I194" s="47"/>
      <c r="J194" s="45"/>
      <c r="K194" s="46"/>
      <c r="N194" s="33"/>
      <c r="Q194" s="33"/>
    </row>
    <row r="195" spans="1:17" ht="19.5" customHeight="1" hidden="1">
      <c r="A195" s="531"/>
      <c r="B195" s="31" t="s">
        <v>113</v>
      </c>
      <c r="C195" s="56">
        <f>SUM(C190:C194)</f>
        <v>0</v>
      </c>
      <c r="D195" s="57"/>
      <c r="E195" s="66">
        <f>SUM(E190:E194)</f>
        <v>0</v>
      </c>
      <c r="F195" s="56">
        <f>SUM(F190:F194)</f>
        <v>0</v>
      </c>
      <c r="G195" s="57"/>
      <c r="H195" s="66">
        <f>SUM(H190:H194)</f>
        <v>0</v>
      </c>
      <c r="I195" s="56">
        <f>SUM(I190:I194)</f>
        <v>0</v>
      </c>
      <c r="J195" s="57"/>
      <c r="K195" s="66">
        <f>SUM(K190:K194)</f>
        <v>0</v>
      </c>
      <c r="N195" s="33"/>
      <c r="Q195" s="33"/>
    </row>
    <row r="196" spans="1:17" ht="19.5" customHeight="1" thickBot="1">
      <c r="A196" s="547" t="s">
        <v>49</v>
      </c>
      <c r="B196" s="548" t="s">
        <v>12</v>
      </c>
      <c r="C196" s="60">
        <f>C161+C167+C174+C181+C188+C195</f>
        <v>2</v>
      </c>
      <c r="D196" s="61"/>
      <c r="E196" s="63">
        <f>E161+E167+E174+E181+E188+E195</f>
        <v>380</v>
      </c>
      <c r="F196" s="60">
        <f>F161+F167+F174+F181+F188+F195</f>
        <v>2</v>
      </c>
      <c r="G196" s="61"/>
      <c r="H196" s="63">
        <f>H161+H167+H174+H181+H188+H195</f>
        <v>430</v>
      </c>
      <c r="I196" s="60">
        <f>I161+I167+I174+I181+I188+I195</f>
        <v>2</v>
      </c>
      <c r="J196" s="61"/>
      <c r="K196" s="63">
        <f>K161+K167+K174+K181+K188+K195</f>
        <v>430</v>
      </c>
      <c r="N196" s="33"/>
      <c r="Q196" s="33"/>
    </row>
    <row r="197" spans="1:17" ht="18.75" customHeight="1" thickBot="1">
      <c r="A197" s="13"/>
      <c r="B197" s="14"/>
      <c r="C197" s="15"/>
      <c r="D197" s="15"/>
      <c r="E197" s="15"/>
      <c r="F197" s="15"/>
      <c r="G197" s="15"/>
      <c r="H197" s="15"/>
      <c r="I197" s="15"/>
      <c r="J197" s="15"/>
      <c r="K197" s="16"/>
      <c r="N197" s="33"/>
      <c r="Q197" s="33"/>
    </row>
    <row r="198" spans="1:17" ht="19.5" customHeight="1" hidden="1" thickBot="1">
      <c r="A198" s="525" t="s">
        <v>148</v>
      </c>
      <c r="B198" s="526"/>
      <c r="C198" s="527"/>
      <c r="D198" s="527"/>
      <c r="E198" s="527"/>
      <c r="F198" s="527"/>
      <c r="G198" s="527"/>
      <c r="H198" s="527"/>
      <c r="I198" s="527"/>
      <c r="J198" s="527"/>
      <c r="K198" s="528"/>
      <c r="N198" s="33"/>
      <c r="Q198" s="33"/>
    </row>
    <row r="199" spans="1:17" ht="19.5" customHeight="1" hidden="1">
      <c r="A199" s="529" t="s">
        <v>149</v>
      </c>
      <c r="B199" s="51"/>
      <c r="C199" s="44"/>
      <c r="D199" s="42"/>
      <c r="E199" s="43"/>
      <c r="F199" s="44"/>
      <c r="G199" s="42"/>
      <c r="H199" s="43"/>
      <c r="I199" s="44"/>
      <c r="J199" s="42"/>
      <c r="K199" s="43"/>
      <c r="N199" s="33"/>
      <c r="Q199" s="33"/>
    </row>
    <row r="200" spans="1:17" ht="19.5" customHeight="1" hidden="1">
      <c r="A200" s="530"/>
      <c r="B200" s="55"/>
      <c r="C200" s="47"/>
      <c r="D200" s="45"/>
      <c r="E200" s="46"/>
      <c r="F200" s="47"/>
      <c r="G200" s="45"/>
      <c r="H200" s="46"/>
      <c r="I200" s="47"/>
      <c r="J200" s="45"/>
      <c r="K200" s="46"/>
      <c r="N200" s="33"/>
      <c r="Q200" s="33"/>
    </row>
    <row r="201" spans="1:17" ht="19.5" customHeight="1" hidden="1">
      <c r="A201" s="530"/>
      <c r="B201" s="52"/>
      <c r="C201" s="47"/>
      <c r="D201" s="45"/>
      <c r="E201" s="46"/>
      <c r="F201" s="47"/>
      <c r="G201" s="45"/>
      <c r="H201" s="46"/>
      <c r="I201" s="47"/>
      <c r="J201" s="45"/>
      <c r="K201" s="46"/>
      <c r="N201" s="33"/>
      <c r="Q201" s="33"/>
    </row>
    <row r="202" spans="1:17" ht="19.5" customHeight="1" hidden="1">
      <c r="A202" s="530"/>
      <c r="B202" s="52"/>
      <c r="C202" s="47"/>
      <c r="D202" s="45"/>
      <c r="E202" s="46"/>
      <c r="F202" s="47"/>
      <c r="G202" s="45"/>
      <c r="H202" s="46"/>
      <c r="I202" s="47"/>
      <c r="J202" s="45"/>
      <c r="K202" s="46"/>
      <c r="N202" s="33"/>
      <c r="Q202" s="33"/>
    </row>
    <row r="203" spans="1:17" ht="19.5" customHeight="1" hidden="1" thickBot="1">
      <c r="A203" s="530"/>
      <c r="B203" s="53"/>
      <c r="C203" s="48"/>
      <c r="D203" s="49"/>
      <c r="E203" s="50"/>
      <c r="F203" s="47"/>
      <c r="G203" s="45"/>
      <c r="H203" s="46"/>
      <c r="I203" s="47"/>
      <c r="J203" s="45"/>
      <c r="K203" s="46"/>
      <c r="N203" s="33"/>
      <c r="Q203" s="33"/>
    </row>
    <row r="204" spans="1:17" ht="19.5" customHeight="1" hidden="1" thickBot="1">
      <c r="A204" s="531"/>
      <c r="B204" s="31" t="s">
        <v>113</v>
      </c>
      <c r="C204" s="56">
        <f>SUM(C199:C203)</f>
        <v>0</v>
      </c>
      <c r="D204" s="57"/>
      <c r="E204" s="66">
        <f>SUM(E199:E203)</f>
        <v>0</v>
      </c>
      <c r="F204" s="56">
        <f>SUM(F199:F203)</f>
        <v>0</v>
      </c>
      <c r="G204" s="57"/>
      <c r="H204" s="66">
        <f>SUM(H199:H203)</f>
        <v>0</v>
      </c>
      <c r="I204" s="56">
        <f>SUM(I199:I203)</f>
        <v>0</v>
      </c>
      <c r="J204" s="57"/>
      <c r="K204" s="66">
        <f>SUM(K199:K203)</f>
        <v>0</v>
      </c>
      <c r="N204" s="33"/>
      <c r="Q204" s="33"/>
    </row>
    <row r="205" spans="1:17" ht="19.5" customHeight="1" hidden="1" thickBot="1">
      <c r="A205" s="13"/>
      <c r="B205" s="14"/>
      <c r="C205" s="15"/>
      <c r="D205" s="15"/>
      <c r="E205" s="15"/>
      <c r="F205" s="15"/>
      <c r="G205" s="15"/>
      <c r="H205" s="15"/>
      <c r="I205" s="15"/>
      <c r="J205" s="15"/>
      <c r="K205" s="16"/>
      <c r="N205" s="33"/>
      <c r="Q205" s="33"/>
    </row>
    <row r="206" spans="1:17" ht="19.5" customHeight="1" hidden="1" thickBot="1">
      <c r="A206" s="529" t="s">
        <v>150</v>
      </c>
      <c r="B206" s="51"/>
      <c r="C206" s="44"/>
      <c r="D206" s="42"/>
      <c r="E206" s="43"/>
      <c r="F206" s="44"/>
      <c r="G206" s="42"/>
      <c r="H206" s="43"/>
      <c r="I206" s="44"/>
      <c r="J206" s="42"/>
      <c r="K206" s="43"/>
      <c r="N206" s="33"/>
      <c r="Q206" s="33"/>
    </row>
    <row r="207" spans="1:17" ht="19.5" customHeight="1" hidden="1">
      <c r="A207" s="530"/>
      <c r="B207" s="55"/>
      <c r="C207" s="47"/>
      <c r="D207" s="45"/>
      <c r="E207" s="46"/>
      <c r="F207" s="47"/>
      <c r="G207" s="45"/>
      <c r="H207" s="46"/>
      <c r="I207" s="47"/>
      <c r="J207" s="45"/>
      <c r="K207" s="46"/>
      <c r="N207" s="33"/>
      <c r="Q207" s="33"/>
    </row>
    <row r="208" spans="1:17" ht="19.5" customHeight="1" hidden="1">
      <c r="A208" s="530"/>
      <c r="B208" s="52"/>
      <c r="C208" s="47"/>
      <c r="D208" s="45"/>
      <c r="E208" s="46"/>
      <c r="F208" s="47"/>
      <c r="G208" s="45"/>
      <c r="H208" s="46"/>
      <c r="I208" s="47"/>
      <c r="J208" s="45"/>
      <c r="K208" s="46"/>
      <c r="N208" s="33"/>
      <c r="Q208" s="33"/>
    </row>
    <row r="209" spans="1:17" ht="19.5" customHeight="1" hidden="1">
      <c r="A209" s="530"/>
      <c r="B209" s="52"/>
      <c r="C209" s="47"/>
      <c r="D209" s="45"/>
      <c r="E209" s="46"/>
      <c r="F209" s="47"/>
      <c r="G209" s="45"/>
      <c r="H209" s="46"/>
      <c r="I209" s="47"/>
      <c r="J209" s="45"/>
      <c r="K209" s="46"/>
      <c r="N209" s="33"/>
      <c r="Q209" s="33"/>
    </row>
    <row r="210" spans="1:17" ht="19.5" customHeight="1" hidden="1">
      <c r="A210" s="530"/>
      <c r="B210" s="53"/>
      <c r="C210" s="48"/>
      <c r="D210" s="49"/>
      <c r="E210" s="50"/>
      <c r="F210" s="47"/>
      <c r="G210" s="45"/>
      <c r="H210" s="46"/>
      <c r="I210" s="47"/>
      <c r="J210" s="45"/>
      <c r="K210" s="46"/>
      <c r="N210" s="33"/>
      <c r="Q210" s="33"/>
    </row>
    <row r="211" spans="1:17" ht="19.5" customHeight="1" hidden="1" thickBot="1">
      <c r="A211" s="531"/>
      <c r="B211" s="31" t="s">
        <v>113</v>
      </c>
      <c r="C211" s="56">
        <f>SUM(C206:C210)</f>
        <v>0</v>
      </c>
      <c r="D211" s="57"/>
      <c r="E211" s="66">
        <f>SUM(E206:E210)</f>
        <v>0</v>
      </c>
      <c r="F211" s="56">
        <f>SUM(F206:F210)</f>
        <v>0</v>
      </c>
      <c r="G211" s="57"/>
      <c r="H211" s="66">
        <f>SUM(H206:H210)</f>
        <v>0</v>
      </c>
      <c r="I211" s="56">
        <f>SUM(I206:I210)</f>
        <v>0</v>
      </c>
      <c r="J211" s="57"/>
      <c r="K211" s="66">
        <f>SUM(K206:K210)</f>
        <v>0</v>
      </c>
      <c r="N211" s="33"/>
      <c r="Q211" s="33"/>
    </row>
    <row r="212" spans="1:17" ht="19.5" customHeight="1" hidden="1" thickBot="1">
      <c r="A212" s="547" t="s">
        <v>151</v>
      </c>
      <c r="B212" s="548" t="s">
        <v>12</v>
      </c>
      <c r="C212" s="60">
        <f>C204+C211</f>
        <v>0</v>
      </c>
      <c r="D212" s="61"/>
      <c r="E212" s="63">
        <f>E204+E211</f>
        <v>0</v>
      </c>
      <c r="F212" s="60">
        <f>F204+F211</f>
        <v>0</v>
      </c>
      <c r="G212" s="61"/>
      <c r="H212" s="63">
        <f>H204+H211</f>
        <v>0</v>
      </c>
      <c r="I212" s="60">
        <f>I204+I211</f>
        <v>0</v>
      </c>
      <c r="J212" s="61"/>
      <c r="K212" s="63">
        <f>K204+K211</f>
        <v>0</v>
      </c>
      <c r="N212" s="33"/>
      <c r="Q212" s="33"/>
    </row>
    <row r="213" spans="1:17" ht="19.5" customHeight="1" hidden="1" thickBot="1">
      <c r="A213" s="13"/>
      <c r="B213" s="14"/>
      <c r="C213" s="15"/>
      <c r="D213" s="15"/>
      <c r="E213" s="15"/>
      <c r="F213" s="15"/>
      <c r="G213" s="15"/>
      <c r="H213" s="15"/>
      <c r="I213" s="15"/>
      <c r="J213" s="15"/>
      <c r="K213" s="16"/>
      <c r="N213" s="33"/>
      <c r="Q213" s="33"/>
    </row>
    <row r="214" spans="1:17" ht="19.5" customHeight="1" thickBot="1">
      <c r="A214" s="525" t="s">
        <v>58</v>
      </c>
      <c r="B214" s="526"/>
      <c r="C214" s="527"/>
      <c r="D214" s="527"/>
      <c r="E214" s="527"/>
      <c r="F214" s="527"/>
      <c r="G214" s="527"/>
      <c r="H214" s="527"/>
      <c r="I214" s="527"/>
      <c r="J214" s="527"/>
      <c r="K214" s="528"/>
      <c r="N214" s="33"/>
      <c r="Q214" s="33"/>
    </row>
    <row r="215" spans="1:17" ht="19.5" customHeight="1" thickBot="1">
      <c r="A215" s="529" t="s">
        <v>152</v>
      </c>
      <c r="B215" s="55"/>
      <c r="C215" s="44"/>
      <c r="D215" s="42"/>
      <c r="E215" s="43"/>
      <c r="F215" s="44"/>
      <c r="G215" s="42"/>
      <c r="H215" s="43"/>
      <c r="I215" s="44"/>
      <c r="J215" s="42"/>
      <c r="K215" s="43"/>
      <c r="N215" s="33"/>
      <c r="Q215" s="33"/>
    </row>
    <row r="216" spans="1:17" ht="19.5" customHeight="1" hidden="1">
      <c r="A216" s="530"/>
      <c r="B216" s="55"/>
      <c r="C216" s="47"/>
      <c r="D216" s="45"/>
      <c r="E216" s="46"/>
      <c r="F216" s="47"/>
      <c r="G216" s="45"/>
      <c r="H216" s="46"/>
      <c r="I216" s="47"/>
      <c r="J216" s="45"/>
      <c r="K216" s="46"/>
      <c r="N216" s="33"/>
      <c r="Q216" s="33"/>
    </row>
    <row r="217" spans="1:17" ht="19.5" customHeight="1" hidden="1">
      <c r="A217" s="530"/>
      <c r="B217" s="55"/>
      <c r="C217" s="47"/>
      <c r="D217" s="45"/>
      <c r="E217" s="46"/>
      <c r="F217" s="47"/>
      <c r="G217" s="45"/>
      <c r="H217" s="46"/>
      <c r="I217" s="47"/>
      <c r="J217" s="45"/>
      <c r="K217" s="46"/>
      <c r="N217" s="33"/>
      <c r="Q217" s="33"/>
    </row>
    <row r="218" spans="1:17" ht="19.5" customHeight="1" hidden="1" thickBot="1">
      <c r="A218" s="530"/>
      <c r="B218" s="52"/>
      <c r="C218" s="47"/>
      <c r="D218" s="45"/>
      <c r="E218" s="46"/>
      <c r="F218" s="47"/>
      <c r="G218" s="45"/>
      <c r="H218" s="46"/>
      <c r="I218" s="47"/>
      <c r="J218" s="45"/>
      <c r="K218" s="46"/>
      <c r="N218" s="33"/>
      <c r="Q218" s="33"/>
    </row>
    <row r="219" spans="1:17" ht="19.5" customHeight="1" hidden="1" thickBot="1">
      <c r="A219" s="530"/>
      <c r="B219" s="53"/>
      <c r="C219" s="48"/>
      <c r="D219" s="49"/>
      <c r="E219" s="50"/>
      <c r="F219" s="47"/>
      <c r="G219" s="45"/>
      <c r="H219" s="46"/>
      <c r="I219" s="47"/>
      <c r="J219" s="45"/>
      <c r="K219" s="46"/>
      <c r="N219" s="33"/>
      <c r="Q219" s="33"/>
    </row>
    <row r="220" spans="1:17" ht="19.5" customHeight="1" thickBot="1">
      <c r="A220" s="531"/>
      <c r="B220" s="31" t="s">
        <v>113</v>
      </c>
      <c r="C220" s="56">
        <f>SUM(C215:C219)</f>
        <v>0</v>
      </c>
      <c r="D220" s="57"/>
      <c r="E220" s="66">
        <f>SUM(E215:E219)</f>
        <v>0</v>
      </c>
      <c r="F220" s="56">
        <f>SUM(F215:F219)</f>
        <v>0</v>
      </c>
      <c r="G220" s="57"/>
      <c r="H220" s="66">
        <f>SUM(H215:H219)</f>
        <v>0</v>
      </c>
      <c r="I220" s="56">
        <f>SUM(I215:I219)</f>
        <v>0</v>
      </c>
      <c r="J220" s="57"/>
      <c r="K220" s="66">
        <f>SUM(K215:K219)</f>
        <v>0</v>
      </c>
      <c r="N220" s="33"/>
      <c r="Q220" s="33"/>
    </row>
    <row r="221" spans="1:17" ht="19.5" customHeight="1" thickBot="1">
      <c r="A221" s="13"/>
      <c r="B221" s="14"/>
      <c r="C221" s="15"/>
      <c r="D221" s="15"/>
      <c r="E221" s="15"/>
      <c r="F221" s="15"/>
      <c r="G221" s="15"/>
      <c r="H221" s="15"/>
      <c r="I221" s="15"/>
      <c r="J221" s="15"/>
      <c r="K221" s="16"/>
      <c r="N221" s="33"/>
      <c r="Q221" s="33"/>
    </row>
    <row r="222" spans="1:17" ht="19.5" customHeight="1" hidden="1" thickBot="1">
      <c r="A222" s="529" t="s">
        <v>153</v>
      </c>
      <c r="B222" s="51"/>
      <c r="C222" s="44"/>
      <c r="D222" s="42"/>
      <c r="E222" s="43"/>
      <c r="F222" s="44"/>
      <c r="G222" s="42"/>
      <c r="H222" s="43"/>
      <c r="I222" s="44"/>
      <c r="J222" s="42"/>
      <c r="K222" s="43"/>
      <c r="N222" s="33"/>
      <c r="Q222" s="33"/>
    </row>
    <row r="223" spans="1:17" ht="19.5" customHeight="1" hidden="1" thickBot="1">
      <c r="A223" s="530"/>
      <c r="B223" s="55"/>
      <c r="C223" s="47"/>
      <c r="D223" s="45"/>
      <c r="E223" s="46"/>
      <c r="F223" s="47"/>
      <c r="G223" s="45"/>
      <c r="H223" s="46"/>
      <c r="I223" s="47"/>
      <c r="J223" s="45"/>
      <c r="K223" s="46"/>
      <c r="N223" s="33"/>
      <c r="Q223" s="33"/>
    </row>
    <row r="224" spans="1:17" ht="19.5" customHeight="1" hidden="1" thickBot="1">
      <c r="A224" s="530"/>
      <c r="B224" s="55"/>
      <c r="C224" s="47"/>
      <c r="D224" s="45"/>
      <c r="E224" s="46"/>
      <c r="F224" s="47"/>
      <c r="G224" s="45"/>
      <c r="H224" s="46"/>
      <c r="I224" s="47"/>
      <c r="J224" s="45"/>
      <c r="K224" s="46"/>
      <c r="N224" s="33"/>
      <c r="Q224" s="33"/>
    </row>
    <row r="225" spans="1:17" ht="19.5" customHeight="1" hidden="1">
      <c r="A225" s="530"/>
      <c r="B225" s="52"/>
      <c r="C225" s="47"/>
      <c r="D225" s="45"/>
      <c r="E225" s="46"/>
      <c r="F225" s="47"/>
      <c r="G225" s="45"/>
      <c r="H225" s="46"/>
      <c r="I225" s="47"/>
      <c r="J225" s="45"/>
      <c r="K225" s="46"/>
      <c r="N225" s="33"/>
      <c r="Q225" s="33"/>
    </row>
    <row r="226" spans="1:17" ht="19.5" customHeight="1" hidden="1">
      <c r="A226" s="530"/>
      <c r="B226" s="53"/>
      <c r="C226" s="48"/>
      <c r="D226" s="49"/>
      <c r="E226" s="50"/>
      <c r="F226" s="47"/>
      <c r="G226" s="45"/>
      <c r="H226" s="46"/>
      <c r="I226" s="47"/>
      <c r="J226" s="45"/>
      <c r="K226" s="46"/>
      <c r="N226" s="33"/>
      <c r="Q226" s="33"/>
    </row>
    <row r="227" spans="1:17" ht="19.5" customHeight="1" hidden="1">
      <c r="A227" s="531"/>
      <c r="B227" s="31" t="s">
        <v>113</v>
      </c>
      <c r="C227" s="56">
        <f>SUM(C222:C226)</f>
        <v>0</v>
      </c>
      <c r="D227" s="57"/>
      <c r="E227" s="66">
        <f>SUM(E222:E226)</f>
        <v>0</v>
      </c>
      <c r="F227" s="56">
        <f>SUM(F222:F226)</f>
        <v>0</v>
      </c>
      <c r="G227" s="57"/>
      <c r="H227" s="66">
        <f>SUM(H222:H226)</f>
        <v>0</v>
      </c>
      <c r="I227" s="56">
        <f>SUM(I222:I226)</f>
        <v>0</v>
      </c>
      <c r="J227" s="57"/>
      <c r="K227" s="66">
        <f>SUM(K222:K226)</f>
        <v>0</v>
      </c>
      <c r="N227" s="33"/>
      <c r="Q227" s="33"/>
    </row>
    <row r="228" spans="1:17" ht="19.5" customHeight="1" hidden="1" thickBot="1">
      <c r="A228" s="13"/>
      <c r="B228" s="14"/>
      <c r="C228" s="15"/>
      <c r="D228" s="15"/>
      <c r="E228" s="15"/>
      <c r="F228" s="15"/>
      <c r="G228" s="15"/>
      <c r="H228" s="15"/>
      <c r="I228" s="15"/>
      <c r="J228" s="15"/>
      <c r="K228" s="16"/>
      <c r="N228" s="33"/>
      <c r="Q228" s="33"/>
    </row>
    <row r="229" spans="1:17" ht="19.5" customHeight="1" hidden="1" thickBot="1">
      <c r="A229" s="529" t="s">
        <v>154</v>
      </c>
      <c r="B229" s="51"/>
      <c r="C229" s="44"/>
      <c r="D229" s="42"/>
      <c r="E229" s="36"/>
      <c r="F229" s="44"/>
      <c r="G229" s="42"/>
      <c r="H229" s="43"/>
      <c r="I229" s="44"/>
      <c r="J229" s="42"/>
      <c r="K229" s="43"/>
      <c r="N229" s="33"/>
      <c r="Q229" s="33"/>
    </row>
    <row r="230" spans="1:17" ht="19.5" customHeight="1" hidden="1" thickBot="1">
      <c r="A230" s="530"/>
      <c r="B230" s="55"/>
      <c r="C230" s="47"/>
      <c r="D230" s="45"/>
      <c r="E230" s="46"/>
      <c r="F230" s="47"/>
      <c r="G230" s="45"/>
      <c r="H230" s="46"/>
      <c r="I230" s="47"/>
      <c r="J230" s="45"/>
      <c r="K230" s="46"/>
      <c r="N230" s="33"/>
      <c r="Q230" s="33"/>
    </row>
    <row r="231" spans="1:17" ht="19.5" customHeight="1" hidden="1" thickBot="1">
      <c r="A231" s="530"/>
      <c r="B231" s="55"/>
      <c r="C231" s="47"/>
      <c r="D231" s="45"/>
      <c r="E231" s="46"/>
      <c r="F231" s="47"/>
      <c r="G231" s="45"/>
      <c r="H231" s="46"/>
      <c r="I231" s="47"/>
      <c r="J231" s="45"/>
      <c r="K231" s="46"/>
      <c r="N231" s="33"/>
      <c r="Q231" s="33"/>
    </row>
    <row r="232" spans="1:17" ht="19.5" customHeight="1" hidden="1">
      <c r="A232" s="530"/>
      <c r="B232" s="52"/>
      <c r="C232" s="47"/>
      <c r="D232" s="45"/>
      <c r="E232" s="46"/>
      <c r="F232" s="47"/>
      <c r="G232" s="45"/>
      <c r="H232" s="46"/>
      <c r="I232" s="47"/>
      <c r="J232" s="45"/>
      <c r="K232" s="46"/>
      <c r="N232" s="33"/>
      <c r="Q232" s="33"/>
    </row>
    <row r="233" spans="1:17" ht="19.5" customHeight="1" hidden="1">
      <c r="A233" s="530"/>
      <c r="B233" s="53"/>
      <c r="C233" s="77"/>
      <c r="D233" s="78"/>
      <c r="E233" s="79"/>
      <c r="F233" s="47"/>
      <c r="G233" s="45"/>
      <c r="H233" s="46"/>
      <c r="I233" s="47"/>
      <c r="J233" s="45"/>
      <c r="K233" s="46"/>
      <c r="N233" s="33"/>
      <c r="Q233" s="33"/>
    </row>
    <row r="234" spans="1:17" ht="19.5" customHeight="1" hidden="1" thickBot="1">
      <c r="A234" s="531"/>
      <c r="B234" s="31" t="s">
        <v>113</v>
      </c>
      <c r="C234" s="56">
        <f>SUM(C229:C233)</f>
        <v>0</v>
      </c>
      <c r="D234" s="57"/>
      <c r="E234" s="66">
        <f>SUM(E229:E233)</f>
        <v>0</v>
      </c>
      <c r="F234" s="56">
        <f>SUM(F229:F233)</f>
        <v>0</v>
      </c>
      <c r="G234" s="57"/>
      <c r="H234" s="66">
        <f>SUM(H229:H233)</f>
        <v>0</v>
      </c>
      <c r="I234" s="56">
        <f>SUM(I229:I233)</f>
        <v>0</v>
      </c>
      <c r="J234" s="57"/>
      <c r="K234" s="66">
        <f>SUM(K229:K233)</f>
        <v>0</v>
      </c>
      <c r="N234" s="33"/>
      <c r="Q234" s="33"/>
    </row>
    <row r="235" spans="1:17" ht="19.5" customHeight="1" hidden="1" thickBot="1">
      <c r="A235" s="13"/>
      <c r="B235" s="14"/>
      <c r="C235" s="15"/>
      <c r="D235" s="15"/>
      <c r="E235" s="15"/>
      <c r="F235" s="15"/>
      <c r="G235" s="15"/>
      <c r="H235" s="15"/>
      <c r="I235" s="15"/>
      <c r="J235" s="15"/>
      <c r="K235" s="16"/>
      <c r="N235" s="33"/>
      <c r="Q235" s="33"/>
    </row>
    <row r="236" spans="1:17" ht="19.5" customHeight="1" hidden="1" thickBot="1">
      <c r="A236" s="529" t="s">
        <v>155</v>
      </c>
      <c r="B236" s="51"/>
      <c r="C236" s="44"/>
      <c r="D236" s="42"/>
      <c r="E236" s="43"/>
      <c r="F236" s="44"/>
      <c r="G236" s="42"/>
      <c r="H236" s="43"/>
      <c r="I236" s="44"/>
      <c r="J236" s="42"/>
      <c r="K236" s="43"/>
      <c r="N236" s="33"/>
      <c r="Q236" s="33"/>
    </row>
    <row r="237" spans="1:17" ht="19.5" customHeight="1" hidden="1">
      <c r="A237" s="530"/>
      <c r="B237" s="55"/>
      <c r="C237" s="47"/>
      <c r="D237" s="45"/>
      <c r="E237" s="46"/>
      <c r="F237" s="47"/>
      <c r="G237" s="45"/>
      <c r="H237" s="46"/>
      <c r="I237" s="47"/>
      <c r="J237" s="45"/>
      <c r="K237" s="46"/>
      <c r="N237" s="33"/>
      <c r="Q237" s="33"/>
    </row>
    <row r="238" spans="1:17" ht="19.5" customHeight="1" hidden="1">
      <c r="A238" s="530"/>
      <c r="B238" s="52"/>
      <c r="C238" s="47"/>
      <c r="D238" s="45"/>
      <c r="E238" s="46"/>
      <c r="F238" s="47"/>
      <c r="G238" s="45"/>
      <c r="H238" s="46"/>
      <c r="I238" s="47"/>
      <c r="J238" s="45"/>
      <c r="K238" s="46"/>
      <c r="N238" s="33"/>
      <c r="Q238" s="33"/>
    </row>
    <row r="239" spans="1:17" ht="19.5" customHeight="1" hidden="1">
      <c r="A239" s="530"/>
      <c r="B239" s="52"/>
      <c r="C239" s="47"/>
      <c r="D239" s="45"/>
      <c r="E239" s="46"/>
      <c r="F239" s="47"/>
      <c r="G239" s="45"/>
      <c r="H239" s="46"/>
      <c r="I239" s="47"/>
      <c r="J239" s="45"/>
      <c r="K239" s="46"/>
      <c r="N239" s="33"/>
      <c r="Q239" s="33"/>
    </row>
    <row r="240" spans="1:17" ht="19.5" customHeight="1" hidden="1">
      <c r="A240" s="530"/>
      <c r="B240" s="53"/>
      <c r="C240" s="48"/>
      <c r="D240" s="49"/>
      <c r="E240" s="50"/>
      <c r="F240" s="47"/>
      <c r="G240" s="45"/>
      <c r="H240" s="46"/>
      <c r="I240" s="47"/>
      <c r="J240" s="45"/>
      <c r="K240" s="46"/>
      <c r="N240" s="33"/>
      <c r="Q240" s="33"/>
    </row>
    <row r="241" spans="1:17" ht="19.5" customHeight="1" hidden="1" thickBot="1">
      <c r="A241" s="531"/>
      <c r="B241" s="31" t="s">
        <v>113</v>
      </c>
      <c r="C241" s="56">
        <f>SUM(C236:C240)</f>
        <v>0</v>
      </c>
      <c r="D241" s="57"/>
      <c r="E241" s="66">
        <f>SUM(E236:E240)</f>
        <v>0</v>
      </c>
      <c r="F241" s="56">
        <f>SUM(F236:F240)</f>
        <v>0</v>
      </c>
      <c r="G241" s="57"/>
      <c r="H241" s="66">
        <f>SUM(H236:H240)</f>
        <v>0</v>
      </c>
      <c r="I241" s="56">
        <f>SUM(I236:I240)</f>
        <v>0</v>
      </c>
      <c r="J241" s="57"/>
      <c r="K241" s="66">
        <f>SUM(K236:K240)</f>
        <v>0</v>
      </c>
      <c r="N241" s="33"/>
      <c r="Q241" s="33"/>
    </row>
    <row r="242" spans="1:17" ht="19.5" customHeight="1" hidden="1" thickBot="1">
      <c r="A242" s="13"/>
      <c r="B242" s="14"/>
      <c r="C242" s="15"/>
      <c r="D242" s="15"/>
      <c r="E242" s="15"/>
      <c r="F242" s="15"/>
      <c r="G242" s="15"/>
      <c r="H242" s="15"/>
      <c r="I242" s="15"/>
      <c r="J242" s="15"/>
      <c r="K242" s="16"/>
      <c r="N242" s="33"/>
      <c r="Q242" s="33"/>
    </row>
    <row r="243" spans="1:17" ht="19.5" customHeight="1" hidden="1">
      <c r="A243" s="529" t="s">
        <v>156</v>
      </c>
      <c r="B243" s="51"/>
      <c r="C243" s="44"/>
      <c r="D243" s="42"/>
      <c r="E243" s="43"/>
      <c r="F243" s="44"/>
      <c r="G243" s="42"/>
      <c r="H243" s="43"/>
      <c r="I243" s="44"/>
      <c r="J243" s="42"/>
      <c r="K243" s="43"/>
      <c r="N243" s="33"/>
      <c r="Q243" s="33"/>
    </row>
    <row r="244" spans="1:17" ht="19.5" customHeight="1" hidden="1">
      <c r="A244" s="530"/>
      <c r="B244" s="52"/>
      <c r="C244" s="47"/>
      <c r="D244" s="45"/>
      <c r="E244" s="46"/>
      <c r="F244" s="47"/>
      <c r="G244" s="45"/>
      <c r="H244" s="46"/>
      <c r="I244" s="47"/>
      <c r="J244" s="45"/>
      <c r="K244" s="46"/>
      <c r="N244" s="33"/>
      <c r="Q244" s="33"/>
    </row>
    <row r="245" spans="1:17" ht="19.5" customHeight="1" hidden="1">
      <c r="A245" s="530"/>
      <c r="B245" s="52"/>
      <c r="C245" s="47"/>
      <c r="D245" s="45"/>
      <c r="E245" s="46"/>
      <c r="F245" s="47"/>
      <c r="G245" s="45"/>
      <c r="H245" s="46"/>
      <c r="I245" s="47"/>
      <c r="J245" s="45"/>
      <c r="K245" s="46"/>
      <c r="N245" s="33"/>
      <c r="Q245" s="33"/>
    </row>
    <row r="246" spans="1:17" ht="19.5" customHeight="1" hidden="1">
      <c r="A246" s="530"/>
      <c r="B246" s="52"/>
      <c r="C246" s="47"/>
      <c r="D246" s="45"/>
      <c r="E246" s="46"/>
      <c r="F246" s="47"/>
      <c r="G246" s="45"/>
      <c r="H246" s="46"/>
      <c r="I246" s="47"/>
      <c r="J246" s="45"/>
      <c r="K246" s="46"/>
      <c r="N246" s="33"/>
      <c r="Q246" s="33"/>
    </row>
    <row r="247" spans="1:17" ht="19.5" customHeight="1" hidden="1" thickBot="1">
      <c r="A247" s="530"/>
      <c r="B247" s="53"/>
      <c r="C247" s="48"/>
      <c r="D247" s="49"/>
      <c r="E247" s="50"/>
      <c r="F247" s="47"/>
      <c r="G247" s="45"/>
      <c r="H247" s="46"/>
      <c r="I247" s="47"/>
      <c r="J247" s="45"/>
      <c r="K247" s="46"/>
      <c r="N247" s="33"/>
      <c r="Q247" s="33"/>
    </row>
    <row r="248" spans="1:17" ht="19.5" customHeight="1" hidden="1" thickBot="1">
      <c r="A248" s="531"/>
      <c r="B248" s="31" t="s">
        <v>113</v>
      </c>
      <c r="C248" s="56">
        <f>SUM(C243:C247)</f>
        <v>0</v>
      </c>
      <c r="D248" s="57"/>
      <c r="E248" s="66">
        <f>SUM(E243:E247)</f>
        <v>0</v>
      </c>
      <c r="F248" s="56">
        <f>SUM(F243:F247)</f>
        <v>0</v>
      </c>
      <c r="G248" s="57"/>
      <c r="H248" s="66">
        <f>SUM(H243:H247)</f>
        <v>0</v>
      </c>
      <c r="I248" s="56">
        <f>SUM(I243:I247)</f>
        <v>0</v>
      </c>
      <c r="J248" s="57"/>
      <c r="K248" s="66">
        <f>SUM(K243:K247)</f>
        <v>0</v>
      </c>
      <c r="N248" s="33"/>
      <c r="Q248" s="33"/>
    </row>
    <row r="249" spans="1:17" ht="19.5" customHeight="1" thickBot="1">
      <c r="A249" s="547" t="s">
        <v>59</v>
      </c>
      <c r="B249" s="548"/>
      <c r="C249" s="60">
        <f>C220+C227+C234+C241+C248</f>
        <v>0</v>
      </c>
      <c r="D249" s="61"/>
      <c r="E249" s="63">
        <f>E220+E227+E234+E241+E248</f>
        <v>0</v>
      </c>
      <c r="F249" s="60">
        <f>F220+F227+F234+F241+F248</f>
        <v>0</v>
      </c>
      <c r="G249" s="61"/>
      <c r="H249" s="63">
        <f>H220+H227+H234+H241+H248</f>
        <v>0</v>
      </c>
      <c r="I249" s="60">
        <f>I220+I227+I234+I241+I248</f>
        <v>0</v>
      </c>
      <c r="J249" s="61"/>
      <c r="K249" s="63">
        <f>K220+K227+K234+K241+K248</f>
        <v>0</v>
      </c>
      <c r="N249" s="33"/>
      <c r="Q249" s="33"/>
    </row>
    <row r="250" spans="1:17" ht="19.5" customHeight="1" thickBot="1">
      <c r="A250" s="96"/>
      <c r="B250" s="97"/>
      <c r="C250" s="98"/>
      <c r="D250" s="98"/>
      <c r="E250" s="98"/>
      <c r="F250" s="98"/>
      <c r="G250" s="98"/>
      <c r="H250" s="98"/>
      <c r="I250" s="98"/>
      <c r="J250" s="98"/>
      <c r="K250" s="99"/>
      <c r="N250" s="33"/>
      <c r="Q250" s="33"/>
    </row>
    <row r="251" spans="1:17" ht="19.5" customHeight="1" thickBot="1">
      <c r="A251" s="576" t="s">
        <v>50</v>
      </c>
      <c r="B251" s="458"/>
      <c r="C251" s="58">
        <f>C77+C154+C196+C212+C249</f>
        <v>4595</v>
      </c>
      <c r="D251" s="59"/>
      <c r="E251" s="64">
        <f>E77+E154+E196+E212+E249</f>
        <v>31430</v>
      </c>
      <c r="F251" s="58">
        <f>F77+F154+F196+F212+F249</f>
        <v>5245</v>
      </c>
      <c r="G251" s="59"/>
      <c r="H251" s="64">
        <f>H77+H154+H196+H212+H249</f>
        <v>26550</v>
      </c>
      <c r="I251" s="58">
        <f>I77+I154+I196+I212+I249</f>
        <v>6015</v>
      </c>
      <c r="J251" s="59"/>
      <c r="K251" s="65">
        <f>K77+K154+K196+K212+K249</f>
        <v>26550</v>
      </c>
      <c r="N251" s="33"/>
      <c r="Q251" s="33"/>
    </row>
    <row r="252" spans="1:17" ht="19.5" customHeight="1" thickBot="1">
      <c r="A252" s="100"/>
      <c r="B252" s="95"/>
      <c r="C252" s="84"/>
      <c r="D252" s="84"/>
      <c r="E252" s="84"/>
      <c r="F252" s="84"/>
      <c r="G252" s="84"/>
      <c r="H252" s="84"/>
      <c r="I252" s="84"/>
      <c r="J252" s="84"/>
      <c r="K252" s="101"/>
      <c r="N252" s="33"/>
      <c r="Q252" s="33"/>
    </row>
    <row r="253" spans="1:17" ht="19.5" customHeight="1" thickBot="1">
      <c r="A253" s="554" t="s">
        <v>51</v>
      </c>
      <c r="B253" s="555"/>
      <c r="C253" s="555"/>
      <c r="D253" s="555"/>
      <c r="E253" s="555"/>
      <c r="F253" s="555"/>
      <c r="G253" s="555"/>
      <c r="H253" s="555"/>
      <c r="I253" s="555"/>
      <c r="J253" s="555"/>
      <c r="K253" s="556"/>
      <c r="N253" s="33"/>
      <c r="Q253" s="33"/>
    </row>
    <row r="254" spans="1:17" ht="29.25" customHeight="1">
      <c r="A254" s="529" t="s">
        <v>157</v>
      </c>
      <c r="B254" s="51" t="s">
        <v>8</v>
      </c>
      <c r="C254" s="44">
        <v>1</v>
      </c>
      <c r="D254" s="42" t="s">
        <v>29</v>
      </c>
      <c r="E254" s="43">
        <v>140</v>
      </c>
      <c r="F254" s="44">
        <v>1</v>
      </c>
      <c r="G254" s="42" t="s">
        <v>29</v>
      </c>
      <c r="H254" s="43">
        <v>160</v>
      </c>
      <c r="I254" s="44">
        <v>1</v>
      </c>
      <c r="J254" s="42" t="s">
        <v>29</v>
      </c>
      <c r="K254" s="43">
        <v>160</v>
      </c>
      <c r="N254" s="33"/>
      <c r="Q254" s="33"/>
    </row>
    <row r="255" spans="1:17" ht="27.75" customHeight="1">
      <c r="A255" s="530"/>
      <c r="B255" s="55" t="s">
        <v>9</v>
      </c>
      <c r="C255" s="72">
        <v>1</v>
      </c>
      <c r="D255" s="73" t="s">
        <v>29</v>
      </c>
      <c r="E255" s="74">
        <v>140</v>
      </c>
      <c r="F255" s="72">
        <v>1</v>
      </c>
      <c r="G255" s="73" t="s">
        <v>29</v>
      </c>
      <c r="H255" s="74">
        <v>160</v>
      </c>
      <c r="I255" s="72">
        <v>1</v>
      </c>
      <c r="J255" s="73" t="s">
        <v>29</v>
      </c>
      <c r="K255" s="74">
        <v>160</v>
      </c>
      <c r="N255" s="33"/>
      <c r="Q255" s="33"/>
    </row>
    <row r="256" spans="1:17" ht="19.5" customHeight="1" thickBot="1">
      <c r="A256" s="530"/>
      <c r="B256" s="52"/>
      <c r="C256" s="47"/>
      <c r="D256" s="45"/>
      <c r="E256" s="46"/>
      <c r="F256" s="47"/>
      <c r="G256" s="45"/>
      <c r="H256" s="46"/>
      <c r="I256" s="47"/>
      <c r="J256" s="45"/>
      <c r="K256" s="46"/>
      <c r="N256" s="33"/>
      <c r="Q256" s="33"/>
    </row>
    <row r="257" spans="1:17" ht="19.5" customHeight="1" hidden="1">
      <c r="A257" s="530"/>
      <c r="B257" s="52"/>
      <c r="C257" s="47"/>
      <c r="D257" s="45"/>
      <c r="E257" s="46"/>
      <c r="F257" s="47"/>
      <c r="G257" s="45"/>
      <c r="H257" s="46"/>
      <c r="I257" s="47"/>
      <c r="J257" s="45"/>
      <c r="K257" s="46"/>
      <c r="N257" s="33"/>
      <c r="Q257" s="33"/>
    </row>
    <row r="258" spans="1:17" ht="19.5" customHeight="1" hidden="1">
      <c r="A258" s="530"/>
      <c r="B258" s="53"/>
      <c r="C258" s="48"/>
      <c r="D258" s="49"/>
      <c r="E258" s="50"/>
      <c r="F258" s="47"/>
      <c r="G258" s="45"/>
      <c r="H258" s="46"/>
      <c r="I258" s="47"/>
      <c r="J258" s="45"/>
      <c r="K258" s="46"/>
      <c r="N258" s="33"/>
      <c r="Q258" s="33"/>
    </row>
    <row r="259" spans="1:17" ht="19.5" customHeight="1" thickBot="1">
      <c r="A259" s="531"/>
      <c r="B259" s="31" t="s">
        <v>113</v>
      </c>
      <c r="C259" s="56">
        <f>SUM(C254:C258)</f>
        <v>2</v>
      </c>
      <c r="D259" s="57"/>
      <c r="E259" s="66">
        <f>SUM(E254:E258)</f>
        <v>280</v>
      </c>
      <c r="F259" s="56">
        <f>SUM(F254:F258)</f>
        <v>2</v>
      </c>
      <c r="G259" s="57"/>
      <c r="H259" s="66">
        <f>SUM(H254:H258)</f>
        <v>320</v>
      </c>
      <c r="I259" s="56">
        <f>SUM(I254:I258)</f>
        <v>2</v>
      </c>
      <c r="J259" s="57"/>
      <c r="K259" s="66">
        <f>SUM(K254:K258)</f>
        <v>320</v>
      </c>
      <c r="N259" s="33"/>
      <c r="Q259" s="33"/>
    </row>
    <row r="260" spans="1:17" ht="19.5" customHeight="1" thickBot="1">
      <c r="A260" s="13"/>
      <c r="B260" s="14"/>
      <c r="C260" s="15"/>
      <c r="D260" s="15"/>
      <c r="E260" s="15"/>
      <c r="F260" s="15"/>
      <c r="G260" s="15"/>
      <c r="H260" s="15"/>
      <c r="I260" s="15"/>
      <c r="J260" s="15"/>
      <c r="K260" s="16"/>
      <c r="N260" s="33"/>
      <c r="Q260" s="33"/>
    </row>
    <row r="261" spans="1:17" ht="39" customHeight="1" thickBot="1">
      <c r="A261" s="529" t="s">
        <v>158</v>
      </c>
      <c r="B261" s="51" t="s">
        <v>469</v>
      </c>
      <c r="C261" s="44">
        <v>1</v>
      </c>
      <c r="D261" s="42" t="s">
        <v>29</v>
      </c>
      <c r="E261" s="43">
        <v>270</v>
      </c>
      <c r="F261" s="44">
        <v>1</v>
      </c>
      <c r="G261" s="42" t="s">
        <v>29</v>
      </c>
      <c r="H261" s="43">
        <v>300</v>
      </c>
      <c r="I261" s="44">
        <v>1</v>
      </c>
      <c r="J261" s="42" t="s">
        <v>29</v>
      </c>
      <c r="K261" s="43">
        <v>300</v>
      </c>
      <c r="N261" s="33"/>
      <c r="Q261" s="33"/>
    </row>
    <row r="262" spans="1:17" ht="19.5" customHeight="1" hidden="1" thickBot="1">
      <c r="A262" s="530"/>
      <c r="B262" s="55"/>
      <c r="C262" s="47"/>
      <c r="D262" s="45"/>
      <c r="E262" s="46"/>
      <c r="F262" s="47"/>
      <c r="G262" s="45"/>
      <c r="H262" s="46"/>
      <c r="I262" s="47"/>
      <c r="J262" s="45"/>
      <c r="K262" s="46"/>
      <c r="N262" s="33"/>
      <c r="Q262" s="33"/>
    </row>
    <row r="263" spans="1:17" ht="19.5" customHeight="1" hidden="1">
      <c r="A263" s="530"/>
      <c r="B263" s="52"/>
      <c r="C263" s="47"/>
      <c r="D263" s="45"/>
      <c r="E263" s="46"/>
      <c r="F263" s="47"/>
      <c r="G263" s="45"/>
      <c r="H263" s="46"/>
      <c r="I263" s="47"/>
      <c r="J263" s="45"/>
      <c r="K263" s="46"/>
      <c r="N263" s="33"/>
      <c r="Q263" s="33"/>
    </row>
    <row r="264" spans="1:17" ht="19.5" customHeight="1" hidden="1" thickBot="1">
      <c r="A264" s="530"/>
      <c r="B264" s="52"/>
      <c r="C264" s="47"/>
      <c r="D264" s="45"/>
      <c r="E264" s="46"/>
      <c r="F264" s="47"/>
      <c r="G264" s="45"/>
      <c r="H264" s="46"/>
      <c r="I264" s="47"/>
      <c r="J264" s="45"/>
      <c r="K264" s="46"/>
      <c r="N264" s="33"/>
      <c r="Q264" s="33"/>
    </row>
    <row r="265" spans="1:17" ht="19.5" customHeight="1" hidden="1" thickBot="1">
      <c r="A265" s="530"/>
      <c r="B265" s="53"/>
      <c r="C265" s="48"/>
      <c r="D265" s="49"/>
      <c r="E265" s="50"/>
      <c r="F265" s="47"/>
      <c r="G265" s="45"/>
      <c r="H265" s="46"/>
      <c r="I265" s="47"/>
      <c r="J265" s="45"/>
      <c r="K265" s="46"/>
      <c r="N265" s="33"/>
      <c r="Q265" s="33"/>
    </row>
    <row r="266" spans="1:17" ht="19.5" customHeight="1" thickBot="1">
      <c r="A266" s="531"/>
      <c r="B266" s="31" t="s">
        <v>113</v>
      </c>
      <c r="C266" s="56">
        <f>SUM(C261:C265)</f>
        <v>1</v>
      </c>
      <c r="D266" s="57"/>
      <c r="E266" s="66">
        <f>SUM(E261:E265)</f>
        <v>270</v>
      </c>
      <c r="F266" s="56">
        <f>SUM(F261:F265)</f>
        <v>1</v>
      </c>
      <c r="G266" s="57"/>
      <c r="H266" s="66">
        <f>SUM(H261:H265)</f>
        <v>300</v>
      </c>
      <c r="I266" s="56">
        <f>SUM(I261:I265)</f>
        <v>1</v>
      </c>
      <c r="J266" s="57"/>
      <c r="K266" s="66">
        <f>SUM(K261:K265)</f>
        <v>300</v>
      </c>
      <c r="N266" s="33"/>
      <c r="Q266" s="33"/>
    </row>
    <row r="267" spans="1:17" ht="19.5" customHeight="1" thickBot="1">
      <c r="A267" s="13"/>
      <c r="B267" s="14"/>
      <c r="C267" s="15"/>
      <c r="D267" s="15"/>
      <c r="E267" s="15"/>
      <c r="F267" s="15"/>
      <c r="G267" s="15"/>
      <c r="H267" s="15"/>
      <c r="I267" s="15"/>
      <c r="J267" s="15"/>
      <c r="K267" s="16"/>
      <c r="N267" s="33"/>
      <c r="Q267" s="33"/>
    </row>
    <row r="268" spans="1:17" ht="32.25" customHeight="1">
      <c r="A268" s="529" t="s">
        <v>159</v>
      </c>
      <c r="B268" s="51" t="s">
        <v>26</v>
      </c>
      <c r="C268" s="44">
        <v>1</v>
      </c>
      <c r="D268" s="42" t="s">
        <v>29</v>
      </c>
      <c r="E268" s="43">
        <v>270</v>
      </c>
      <c r="F268" s="44">
        <v>1</v>
      </c>
      <c r="G268" s="42" t="s">
        <v>29</v>
      </c>
      <c r="H268" s="43">
        <v>300</v>
      </c>
      <c r="I268" s="44">
        <v>1</v>
      </c>
      <c r="J268" s="42" t="s">
        <v>29</v>
      </c>
      <c r="K268" s="43">
        <v>300</v>
      </c>
      <c r="N268" s="33"/>
      <c r="Q268" s="33"/>
    </row>
    <row r="269" spans="1:17" ht="19.5" customHeight="1">
      <c r="A269" s="530"/>
      <c r="B269" s="55"/>
      <c r="C269" s="47"/>
      <c r="D269" s="45"/>
      <c r="E269" s="46"/>
      <c r="F269" s="47"/>
      <c r="G269" s="45"/>
      <c r="H269" s="46"/>
      <c r="I269" s="47"/>
      <c r="J269" s="45"/>
      <c r="K269" s="46"/>
      <c r="N269" s="33"/>
      <c r="Q269" s="33"/>
    </row>
    <row r="270" spans="1:17" ht="19.5" customHeight="1" hidden="1">
      <c r="A270" s="530"/>
      <c r="B270" s="52"/>
      <c r="C270" s="47"/>
      <c r="D270" s="45"/>
      <c r="E270" s="46"/>
      <c r="F270" s="47"/>
      <c r="G270" s="45"/>
      <c r="H270" s="46"/>
      <c r="I270" s="47"/>
      <c r="J270" s="45"/>
      <c r="K270" s="46"/>
      <c r="N270" s="33"/>
      <c r="Q270" s="33"/>
    </row>
    <row r="271" spans="1:17" ht="19.5" customHeight="1" hidden="1">
      <c r="A271" s="530"/>
      <c r="B271" s="52"/>
      <c r="C271" s="47"/>
      <c r="D271" s="45"/>
      <c r="E271" s="46"/>
      <c r="F271" s="47"/>
      <c r="G271" s="45"/>
      <c r="H271" s="46"/>
      <c r="I271" s="47"/>
      <c r="J271" s="45"/>
      <c r="K271" s="46"/>
      <c r="N271" s="33"/>
      <c r="Q271" s="33"/>
    </row>
    <row r="272" spans="1:17" ht="19.5" customHeight="1" thickBot="1">
      <c r="A272" s="530"/>
      <c r="B272" s="53"/>
      <c r="C272" s="48"/>
      <c r="D272" s="49"/>
      <c r="E272" s="50"/>
      <c r="F272" s="47"/>
      <c r="G272" s="45"/>
      <c r="H272" s="46"/>
      <c r="I272" s="47"/>
      <c r="J272" s="45"/>
      <c r="K272" s="46"/>
      <c r="N272" s="33"/>
      <c r="Q272" s="33"/>
    </row>
    <row r="273" spans="1:17" ht="19.5" customHeight="1" thickBot="1">
      <c r="A273" s="531"/>
      <c r="B273" s="31" t="s">
        <v>113</v>
      </c>
      <c r="C273" s="56">
        <f>SUM(C268:C272)</f>
        <v>1</v>
      </c>
      <c r="D273" s="57"/>
      <c r="E273" s="66">
        <f>SUM(E268:E272)</f>
        <v>270</v>
      </c>
      <c r="F273" s="56">
        <f>SUM(F268:F272)</f>
        <v>1</v>
      </c>
      <c r="G273" s="57"/>
      <c r="H273" s="66">
        <f>SUM(H268:H272)</f>
        <v>300</v>
      </c>
      <c r="I273" s="56">
        <f>SUM(I268:I272)</f>
        <v>1</v>
      </c>
      <c r="J273" s="57"/>
      <c r="K273" s="66">
        <f>SUM(K268:K272)</f>
        <v>300</v>
      </c>
      <c r="N273" s="33"/>
      <c r="Q273" s="33"/>
    </row>
    <row r="274" spans="1:17" ht="16.5" customHeight="1" thickBot="1">
      <c r="A274" s="13"/>
      <c r="B274" s="14"/>
      <c r="C274" s="15"/>
      <c r="D274" s="15"/>
      <c r="E274" s="15"/>
      <c r="F274" s="15"/>
      <c r="G274" s="15"/>
      <c r="H274" s="15"/>
      <c r="I274" s="15"/>
      <c r="J274" s="15"/>
      <c r="K274" s="16"/>
      <c r="N274" s="33"/>
      <c r="Q274" s="33"/>
    </row>
    <row r="275" spans="1:17" ht="19.5" customHeight="1" hidden="1">
      <c r="A275" s="529" t="s">
        <v>160</v>
      </c>
      <c r="B275" s="51"/>
      <c r="C275" s="44"/>
      <c r="D275" s="42"/>
      <c r="E275" s="43"/>
      <c r="F275" s="44"/>
      <c r="G275" s="42"/>
      <c r="H275" s="43"/>
      <c r="I275" s="44"/>
      <c r="J275" s="42"/>
      <c r="K275" s="43"/>
      <c r="N275" s="33"/>
      <c r="Q275" s="33"/>
    </row>
    <row r="276" spans="1:17" ht="19.5" customHeight="1" hidden="1" thickBot="1">
      <c r="A276" s="530"/>
      <c r="B276" s="55"/>
      <c r="C276" s="47"/>
      <c r="D276" s="45"/>
      <c r="E276" s="46"/>
      <c r="F276" s="47"/>
      <c r="G276" s="45"/>
      <c r="H276" s="46"/>
      <c r="I276" s="47"/>
      <c r="J276" s="45"/>
      <c r="K276" s="46"/>
      <c r="N276" s="33"/>
      <c r="Q276" s="33"/>
    </row>
    <row r="277" spans="1:17" ht="19.5" customHeight="1" hidden="1">
      <c r="A277" s="530"/>
      <c r="B277" s="52"/>
      <c r="C277" s="47"/>
      <c r="D277" s="45"/>
      <c r="E277" s="46"/>
      <c r="F277" s="47"/>
      <c r="G277" s="45"/>
      <c r="H277" s="46"/>
      <c r="I277" s="47"/>
      <c r="J277" s="45"/>
      <c r="K277" s="46"/>
      <c r="N277" s="33"/>
      <c r="Q277" s="33"/>
    </row>
    <row r="278" spans="1:17" ht="19.5" customHeight="1" hidden="1">
      <c r="A278" s="530"/>
      <c r="B278" s="52"/>
      <c r="C278" s="47"/>
      <c r="D278" s="45"/>
      <c r="E278" s="46"/>
      <c r="F278" s="47"/>
      <c r="G278" s="45"/>
      <c r="H278" s="46"/>
      <c r="I278" s="47"/>
      <c r="J278" s="45"/>
      <c r="K278" s="46"/>
      <c r="N278" s="33"/>
      <c r="Q278" s="33"/>
    </row>
    <row r="279" spans="1:17" ht="19.5" customHeight="1" hidden="1">
      <c r="A279" s="530"/>
      <c r="B279" s="53"/>
      <c r="C279" s="48"/>
      <c r="D279" s="49"/>
      <c r="E279" s="50"/>
      <c r="F279" s="47"/>
      <c r="G279" s="45"/>
      <c r="H279" s="46"/>
      <c r="I279" s="47"/>
      <c r="J279" s="45"/>
      <c r="K279" s="46"/>
      <c r="N279" s="33"/>
      <c r="Q279" s="33"/>
    </row>
    <row r="280" spans="1:17" ht="19.5" customHeight="1" hidden="1">
      <c r="A280" s="531"/>
      <c r="B280" s="31" t="s">
        <v>113</v>
      </c>
      <c r="C280" s="56">
        <f>SUM(C275:C279)</f>
        <v>0</v>
      </c>
      <c r="D280" s="57"/>
      <c r="E280" s="66">
        <f>SUM(E275:E279)</f>
        <v>0</v>
      </c>
      <c r="F280" s="56">
        <f>SUM(F275:F279)</f>
        <v>0</v>
      </c>
      <c r="G280" s="57"/>
      <c r="H280" s="66">
        <f>SUM(H275:H279)</f>
        <v>0</v>
      </c>
      <c r="I280" s="56">
        <f>SUM(I275:I279)</f>
        <v>0</v>
      </c>
      <c r="J280" s="57"/>
      <c r="K280" s="66">
        <f>SUM(K275:K279)</f>
        <v>0</v>
      </c>
      <c r="N280" s="33"/>
      <c r="Q280" s="33"/>
    </row>
    <row r="281" spans="1:17" ht="19.5" customHeight="1" hidden="1">
      <c r="A281" s="13"/>
      <c r="B281" s="14"/>
      <c r="C281" s="15"/>
      <c r="D281" s="15"/>
      <c r="E281" s="15"/>
      <c r="F281" s="15"/>
      <c r="G281" s="15"/>
      <c r="H281" s="15"/>
      <c r="I281" s="15"/>
      <c r="J281" s="15"/>
      <c r="K281" s="16"/>
      <c r="N281" s="33"/>
      <c r="Q281" s="33"/>
    </row>
    <row r="282" spans="1:17" ht="50.25" customHeight="1" thickBot="1">
      <c r="A282" s="529" t="s">
        <v>161</v>
      </c>
      <c r="B282" s="51" t="s">
        <v>26</v>
      </c>
      <c r="C282" s="44">
        <v>1</v>
      </c>
      <c r="D282" s="42" t="s">
        <v>29</v>
      </c>
      <c r="E282" s="43">
        <v>270</v>
      </c>
      <c r="F282" s="44">
        <v>1</v>
      </c>
      <c r="G282" s="42" t="s">
        <v>29</v>
      </c>
      <c r="H282" s="43">
        <v>300</v>
      </c>
      <c r="I282" s="44">
        <v>1</v>
      </c>
      <c r="J282" s="42" t="s">
        <v>29</v>
      </c>
      <c r="K282" s="43">
        <v>300</v>
      </c>
      <c r="N282" s="33"/>
      <c r="Q282" s="33"/>
    </row>
    <row r="283" spans="1:17" ht="19.5" customHeight="1" hidden="1" thickBot="1">
      <c r="A283" s="530"/>
      <c r="B283" s="55"/>
      <c r="C283" s="72"/>
      <c r="D283" s="73"/>
      <c r="E283" s="74"/>
      <c r="F283" s="72"/>
      <c r="G283" s="73"/>
      <c r="H283" s="74"/>
      <c r="I283" s="72"/>
      <c r="J283" s="73"/>
      <c r="K283" s="74"/>
      <c r="N283" s="33"/>
      <c r="Q283" s="33"/>
    </row>
    <row r="284" spans="1:17" ht="19.5" customHeight="1" hidden="1">
      <c r="A284" s="530"/>
      <c r="B284" s="55"/>
      <c r="C284" s="72"/>
      <c r="D284" s="73"/>
      <c r="E284" s="74"/>
      <c r="F284" s="72"/>
      <c r="G284" s="73"/>
      <c r="H284" s="74"/>
      <c r="I284" s="72"/>
      <c r="J284" s="73"/>
      <c r="K284" s="74"/>
      <c r="N284" s="33"/>
      <c r="Q284" s="33"/>
    </row>
    <row r="285" spans="1:17" ht="19.5" customHeight="1" hidden="1">
      <c r="A285" s="530"/>
      <c r="B285" s="55"/>
      <c r="C285" s="47"/>
      <c r="D285" s="45"/>
      <c r="E285" s="46"/>
      <c r="F285" s="47"/>
      <c r="G285" s="45"/>
      <c r="H285" s="46"/>
      <c r="I285" s="47"/>
      <c r="J285" s="45"/>
      <c r="K285" s="46"/>
      <c r="N285" s="33"/>
      <c r="Q285" s="33"/>
    </row>
    <row r="286" spans="1:17" ht="19.5" customHeight="1" hidden="1">
      <c r="A286" s="530"/>
      <c r="B286" s="53"/>
      <c r="C286" s="48"/>
      <c r="D286" s="49"/>
      <c r="E286" s="50"/>
      <c r="F286" s="47"/>
      <c r="G286" s="45"/>
      <c r="H286" s="46"/>
      <c r="I286" s="47"/>
      <c r="J286" s="45"/>
      <c r="K286" s="46"/>
      <c r="N286" s="33"/>
      <c r="Q286" s="33"/>
    </row>
    <row r="287" spans="1:17" ht="19.5" customHeight="1" thickBot="1">
      <c r="A287" s="531"/>
      <c r="B287" s="31" t="s">
        <v>113</v>
      </c>
      <c r="C287" s="56">
        <f>SUM(C282:C286)</f>
        <v>1</v>
      </c>
      <c r="D287" s="57"/>
      <c r="E287" s="66">
        <f>SUM(E282:E286)</f>
        <v>270</v>
      </c>
      <c r="F287" s="56">
        <f>SUM(F282:F286)</f>
        <v>1</v>
      </c>
      <c r="G287" s="57"/>
      <c r="H287" s="66">
        <f>SUM(H282:H286)</f>
        <v>300</v>
      </c>
      <c r="I287" s="56">
        <f>SUM(I282:I286)</f>
        <v>1</v>
      </c>
      <c r="J287" s="57"/>
      <c r="K287" s="66">
        <f>SUM(K282:K286)</f>
        <v>300</v>
      </c>
      <c r="N287" s="33"/>
      <c r="Q287" s="33"/>
    </row>
    <row r="288" spans="1:17" ht="19.5" customHeight="1" thickBot="1">
      <c r="A288" s="13"/>
      <c r="B288" s="14"/>
      <c r="C288" s="15"/>
      <c r="D288" s="15"/>
      <c r="E288" s="15"/>
      <c r="F288" s="15"/>
      <c r="G288" s="15"/>
      <c r="H288" s="15"/>
      <c r="I288" s="15"/>
      <c r="J288" s="15"/>
      <c r="K288" s="16"/>
      <c r="N288" s="33"/>
      <c r="Q288" s="33"/>
    </row>
    <row r="289" spans="1:17" ht="27" customHeight="1">
      <c r="A289" s="529" t="s">
        <v>162</v>
      </c>
      <c r="B289" s="22" t="s">
        <v>27</v>
      </c>
      <c r="C289" s="44">
        <v>1</v>
      </c>
      <c r="D289" s="42" t="s">
        <v>29</v>
      </c>
      <c r="E289" s="43">
        <v>150</v>
      </c>
      <c r="F289" s="44">
        <v>1</v>
      </c>
      <c r="G289" s="42" t="s">
        <v>29</v>
      </c>
      <c r="H289" s="43">
        <v>200</v>
      </c>
      <c r="I289" s="44">
        <v>1</v>
      </c>
      <c r="J289" s="42" t="s">
        <v>29</v>
      </c>
      <c r="K289" s="43">
        <v>200</v>
      </c>
      <c r="N289" s="33"/>
      <c r="Q289" s="33"/>
    </row>
    <row r="290" spans="1:17" ht="27" customHeight="1">
      <c r="A290" s="530"/>
      <c r="B290" s="55" t="s">
        <v>28</v>
      </c>
      <c r="C290" s="72">
        <v>1</v>
      </c>
      <c r="D290" s="73" t="s">
        <v>29</v>
      </c>
      <c r="E290" s="74">
        <v>270</v>
      </c>
      <c r="F290" s="72">
        <v>1</v>
      </c>
      <c r="G290" s="73" t="s">
        <v>29</v>
      </c>
      <c r="H290" s="74">
        <v>300</v>
      </c>
      <c r="I290" s="72">
        <v>1</v>
      </c>
      <c r="J290" s="73" t="s">
        <v>29</v>
      </c>
      <c r="K290" s="74">
        <v>300</v>
      </c>
      <c r="N290" s="33"/>
      <c r="Q290" s="33"/>
    </row>
    <row r="291" spans="1:17" ht="26.25" thickBot="1">
      <c r="A291" s="530"/>
      <c r="B291" s="55" t="s">
        <v>470</v>
      </c>
      <c r="C291" s="47">
        <v>1</v>
      </c>
      <c r="D291" s="73" t="s">
        <v>29</v>
      </c>
      <c r="E291" s="46">
        <v>70</v>
      </c>
      <c r="F291" s="47">
        <v>1</v>
      </c>
      <c r="G291" s="73" t="s">
        <v>29</v>
      </c>
      <c r="H291" s="46">
        <v>80</v>
      </c>
      <c r="I291" s="47">
        <v>1</v>
      </c>
      <c r="J291" s="73" t="s">
        <v>29</v>
      </c>
      <c r="K291" s="46">
        <v>80</v>
      </c>
      <c r="N291" s="33"/>
      <c r="Q291" s="33"/>
    </row>
    <row r="292" spans="1:17" ht="19.5" customHeight="1" hidden="1">
      <c r="A292" s="530"/>
      <c r="B292" s="52"/>
      <c r="C292" s="47"/>
      <c r="D292" s="45"/>
      <c r="E292" s="46"/>
      <c r="F292" s="47"/>
      <c r="G292" s="45"/>
      <c r="H292" s="46"/>
      <c r="I292" s="47"/>
      <c r="J292" s="45"/>
      <c r="K292" s="46"/>
      <c r="N292" s="33"/>
      <c r="Q292" s="33"/>
    </row>
    <row r="293" spans="1:17" ht="19.5" customHeight="1" hidden="1">
      <c r="A293" s="530"/>
      <c r="B293" s="52"/>
      <c r="C293" s="47"/>
      <c r="D293" s="45"/>
      <c r="E293" s="46"/>
      <c r="F293" s="47"/>
      <c r="G293" s="45"/>
      <c r="H293" s="46"/>
      <c r="I293" s="47"/>
      <c r="J293" s="45"/>
      <c r="K293" s="46"/>
      <c r="N293" s="33"/>
      <c r="Q293" s="33"/>
    </row>
    <row r="294" spans="1:17" ht="19.5" customHeight="1" hidden="1">
      <c r="A294" s="530"/>
      <c r="B294" s="53"/>
      <c r="C294" s="48"/>
      <c r="D294" s="49"/>
      <c r="E294" s="50"/>
      <c r="F294" s="47"/>
      <c r="G294" s="45"/>
      <c r="H294" s="46"/>
      <c r="I294" s="47"/>
      <c r="J294" s="45"/>
      <c r="K294" s="46"/>
      <c r="N294" s="33"/>
      <c r="Q294" s="33"/>
    </row>
    <row r="295" spans="1:17" ht="19.5" customHeight="1" thickBot="1">
      <c r="A295" s="531"/>
      <c r="B295" s="31" t="s">
        <v>113</v>
      </c>
      <c r="C295" s="56">
        <f>SUM(C289:C294)</f>
        <v>3</v>
      </c>
      <c r="D295" s="57"/>
      <c r="E295" s="66">
        <f>SUM(E289:E294)</f>
        <v>490</v>
      </c>
      <c r="F295" s="56">
        <f>SUM(F289:F294)</f>
        <v>3</v>
      </c>
      <c r="G295" s="57"/>
      <c r="H295" s="66">
        <f>SUM(H289:H294)</f>
        <v>580</v>
      </c>
      <c r="I295" s="56">
        <f>SUM(I289:I294)</f>
        <v>3</v>
      </c>
      <c r="J295" s="57"/>
      <c r="K295" s="66">
        <f>SUM(K289:K294)</f>
        <v>580</v>
      </c>
      <c r="N295" s="33"/>
      <c r="Q295" s="33"/>
    </row>
    <row r="296" spans="1:17" ht="19.5" customHeight="1" thickBot="1">
      <c r="A296" s="13"/>
      <c r="B296" s="14"/>
      <c r="C296" s="15"/>
      <c r="D296" s="15"/>
      <c r="E296" s="15"/>
      <c r="F296" s="15"/>
      <c r="G296" s="15"/>
      <c r="H296" s="15"/>
      <c r="I296" s="15"/>
      <c r="J296" s="15"/>
      <c r="K296" s="16"/>
      <c r="N296" s="33"/>
      <c r="Q296" s="33"/>
    </row>
    <row r="297" spans="1:17" ht="19.5" customHeight="1" thickBot="1">
      <c r="A297" s="576" t="s">
        <v>52</v>
      </c>
      <c r="B297" s="458"/>
      <c r="C297" s="58">
        <f>C259+C266+C273+C280+C287+C295</f>
        <v>8</v>
      </c>
      <c r="D297" s="59"/>
      <c r="E297" s="65">
        <f>E259+E266+E273+E280+E287+E295</f>
        <v>1580</v>
      </c>
      <c r="F297" s="58">
        <f>F259+F266+F273+F280+F287+F295</f>
        <v>8</v>
      </c>
      <c r="G297" s="59"/>
      <c r="H297" s="65">
        <f>H259+H266+H273+H280+H287+H295</f>
        <v>1800</v>
      </c>
      <c r="I297" s="58">
        <f>I259+I266+I273+I280+I287+I295</f>
        <v>8</v>
      </c>
      <c r="J297" s="59"/>
      <c r="K297" s="65">
        <f>K259+K266+K273+K280+K287+K295</f>
        <v>1800</v>
      </c>
      <c r="N297" s="33"/>
      <c r="Q297" s="33"/>
    </row>
    <row r="298" spans="1:17" ht="19.5" customHeight="1" thickBot="1">
      <c r="A298" s="13"/>
      <c r="B298" s="14"/>
      <c r="C298" s="15"/>
      <c r="D298" s="15"/>
      <c r="E298" s="15"/>
      <c r="F298" s="15"/>
      <c r="G298" s="15"/>
      <c r="H298" s="15"/>
      <c r="I298" s="15"/>
      <c r="J298" s="15"/>
      <c r="K298" s="16"/>
      <c r="N298" s="33"/>
      <c r="Q298" s="33"/>
    </row>
    <row r="299" spans="1:17" ht="19.5" customHeight="1" thickBot="1">
      <c r="A299" s="577" t="s">
        <v>57</v>
      </c>
      <c r="B299" s="578"/>
      <c r="C299" s="578"/>
      <c r="D299" s="578"/>
      <c r="E299" s="578"/>
      <c r="F299" s="578"/>
      <c r="G299" s="578"/>
      <c r="H299" s="578"/>
      <c r="I299" s="578"/>
      <c r="J299" s="578"/>
      <c r="K299" s="579"/>
      <c r="N299" s="33"/>
      <c r="Q299" s="33"/>
    </row>
    <row r="300" spans="1:17" ht="19.5" customHeight="1">
      <c r="A300" s="529" t="s">
        <v>163</v>
      </c>
      <c r="B300" s="22" t="s">
        <v>347</v>
      </c>
      <c r="C300" s="44">
        <v>1</v>
      </c>
      <c r="D300" s="42" t="s">
        <v>122</v>
      </c>
      <c r="E300" s="43">
        <v>110</v>
      </c>
      <c r="F300" s="44">
        <v>1</v>
      </c>
      <c r="G300" s="42" t="s">
        <v>122</v>
      </c>
      <c r="H300" s="43">
        <v>130</v>
      </c>
      <c r="I300" s="44">
        <v>1</v>
      </c>
      <c r="J300" s="42" t="s">
        <v>122</v>
      </c>
      <c r="K300" s="43">
        <v>130</v>
      </c>
      <c r="N300" s="33"/>
      <c r="Q300" s="33"/>
    </row>
    <row r="301" spans="1:17" ht="19.5" customHeight="1">
      <c r="A301" s="530"/>
      <c r="B301" s="55" t="s">
        <v>105</v>
      </c>
      <c r="C301" s="72">
        <v>5</v>
      </c>
      <c r="D301" s="73" t="s">
        <v>122</v>
      </c>
      <c r="E301" s="74">
        <v>800</v>
      </c>
      <c r="F301" s="72">
        <v>5</v>
      </c>
      <c r="G301" s="73" t="s">
        <v>122</v>
      </c>
      <c r="H301" s="74">
        <v>850</v>
      </c>
      <c r="I301" s="72">
        <v>5</v>
      </c>
      <c r="J301" s="73" t="s">
        <v>122</v>
      </c>
      <c r="K301" s="74">
        <v>850</v>
      </c>
      <c r="N301" s="33"/>
      <c r="Q301" s="33"/>
    </row>
    <row r="302" spans="1:17" ht="19.5" customHeight="1">
      <c r="A302" s="530"/>
      <c r="B302" s="55" t="s">
        <v>471</v>
      </c>
      <c r="C302" s="72">
        <v>1</v>
      </c>
      <c r="D302" s="73" t="s">
        <v>122</v>
      </c>
      <c r="E302" s="74">
        <v>60</v>
      </c>
      <c r="F302" s="72">
        <v>1</v>
      </c>
      <c r="G302" s="73" t="s">
        <v>122</v>
      </c>
      <c r="H302" s="74">
        <v>80</v>
      </c>
      <c r="I302" s="72">
        <v>1</v>
      </c>
      <c r="J302" s="73" t="s">
        <v>122</v>
      </c>
      <c r="K302" s="74">
        <v>80</v>
      </c>
      <c r="N302" s="33"/>
      <c r="Q302" s="33"/>
    </row>
    <row r="303" spans="1:17" ht="19.5" customHeight="1" thickBot="1">
      <c r="A303" s="530"/>
      <c r="B303" s="55" t="s">
        <v>319</v>
      </c>
      <c r="C303" s="72">
        <v>1</v>
      </c>
      <c r="D303" s="73" t="s">
        <v>122</v>
      </c>
      <c r="E303" s="74">
        <v>110</v>
      </c>
      <c r="F303" s="72">
        <v>1</v>
      </c>
      <c r="G303" s="73" t="s">
        <v>122</v>
      </c>
      <c r="H303" s="74">
        <v>130</v>
      </c>
      <c r="I303" s="72">
        <v>1</v>
      </c>
      <c r="J303" s="73" t="s">
        <v>122</v>
      </c>
      <c r="K303" s="74">
        <v>130</v>
      </c>
      <c r="N303" s="33"/>
      <c r="Q303" s="33"/>
    </row>
    <row r="304" spans="1:17" ht="19.5" customHeight="1" hidden="1" thickBot="1">
      <c r="A304" s="530"/>
      <c r="B304" s="52"/>
      <c r="C304" s="72"/>
      <c r="D304" s="73"/>
      <c r="E304" s="74"/>
      <c r="F304" s="72"/>
      <c r="G304" s="73"/>
      <c r="H304" s="74"/>
      <c r="I304" s="72"/>
      <c r="J304" s="73"/>
      <c r="K304" s="74"/>
      <c r="N304" s="33"/>
      <c r="Q304" s="33"/>
    </row>
    <row r="305" spans="1:17" ht="19.5" customHeight="1" hidden="1" thickBot="1">
      <c r="A305" s="530"/>
      <c r="B305" s="53"/>
      <c r="C305" s="48"/>
      <c r="D305" s="49"/>
      <c r="E305" s="50"/>
      <c r="F305" s="47"/>
      <c r="G305" s="45"/>
      <c r="H305" s="46"/>
      <c r="I305" s="47"/>
      <c r="J305" s="45"/>
      <c r="K305" s="46"/>
      <c r="N305" s="33"/>
      <c r="Q305" s="33"/>
    </row>
    <row r="306" spans="1:17" ht="19.5" customHeight="1" thickBot="1">
      <c r="A306" s="531"/>
      <c r="B306" s="31" t="s">
        <v>113</v>
      </c>
      <c r="C306" s="56">
        <f>SUM(C300:C305)</f>
        <v>8</v>
      </c>
      <c r="D306" s="57"/>
      <c r="E306" s="66">
        <f>SUM(E300:E305)</f>
        <v>1080</v>
      </c>
      <c r="F306" s="56">
        <f>SUM(F300:F305)</f>
        <v>8</v>
      </c>
      <c r="G306" s="57"/>
      <c r="H306" s="66">
        <f>SUM(H300:H305)</f>
        <v>1190</v>
      </c>
      <c r="I306" s="56">
        <f>SUM(I300:I305)</f>
        <v>8</v>
      </c>
      <c r="J306" s="57"/>
      <c r="K306" s="66">
        <f>SUM(K300:K305)</f>
        <v>1190</v>
      </c>
      <c r="N306" s="33"/>
      <c r="Q306" s="33"/>
    </row>
    <row r="307" spans="1:17" ht="19.5" customHeight="1">
      <c r="A307" s="13"/>
      <c r="B307" s="14"/>
      <c r="C307" s="15"/>
      <c r="D307" s="15"/>
      <c r="E307" s="15"/>
      <c r="F307" s="15"/>
      <c r="G307" s="15"/>
      <c r="H307" s="15"/>
      <c r="I307" s="15"/>
      <c r="J307" s="15"/>
      <c r="K307" s="16"/>
      <c r="N307" s="33"/>
      <c r="Q307" s="33"/>
    </row>
    <row r="308" spans="1:17" ht="19.5" customHeight="1" hidden="1">
      <c r="A308" s="529" t="s">
        <v>164</v>
      </c>
      <c r="B308" s="51"/>
      <c r="C308" s="44"/>
      <c r="D308" s="42"/>
      <c r="E308" s="43"/>
      <c r="F308" s="44"/>
      <c r="G308" s="42"/>
      <c r="H308" s="43"/>
      <c r="I308" s="44"/>
      <c r="J308" s="42"/>
      <c r="K308" s="43"/>
      <c r="N308" s="33"/>
      <c r="Q308" s="33"/>
    </row>
    <row r="309" spans="1:17" ht="19.5" customHeight="1" hidden="1">
      <c r="A309" s="530"/>
      <c r="B309" s="55"/>
      <c r="C309" s="72"/>
      <c r="D309" s="73"/>
      <c r="E309" s="74"/>
      <c r="F309" s="72"/>
      <c r="G309" s="73"/>
      <c r="H309" s="74"/>
      <c r="I309" s="72"/>
      <c r="J309" s="73"/>
      <c r="K309" s="74"/>
      <c r="N309" s="33"/>
      <c r="Q309" s="33"/>
    </row>
    <row r="310" spans="1:17" ht="19.5" customHeight="1" hidden="1">
      <c r="A310" s="530"/>
      <c r="B310" s="55"/>
      <c r="C310" s="72"/>
      <c r="D310" s="73"/>
      <c r="E310" s="74"/>
      <c r="F310" s="72"/>
      <c r="G310" s="73"/>
      <c r="H310" s="74"/>
      <c r="I310" s="72"/>
      <c r="J310" s="73"/>
      <c r="K310" s="74"/>
      <c r="N310" s="33"/>
      <c r="Q310" s="33"/>
    </row>
    <row r="311" spans="1:17" ht="19.5" customHeight="1" hidden="1" thickBot="1">
      <c r="A311" s="530"/>
      <c r="B311" s="55"/>
      <c r="C311" s="72"/>
      <c r="D311" s="73"/>
      <c r="E311" s="74"/>
      <c r="F311" s="72"/>
      <c r="G311" s="73"/>
      <c r="H311" s="74"/>
      <c r="I311" s="72"/>
      <c r="J311" s="73"/>
      <c r="K311" s="74"/>
      <c r="N311" s="33"/>
      <c r="Q311" s="33"/>
    </row>
    <row r="312" spans="1:17" ht="19.5" customHeight="1" hidden="1" thickBot="1">
      <c r="A312" s="530"/>
      <c r="B312" s="55"/>
      <c r="C312" s="47"/>
      <c r="D312" s="45"/>
      <c r="E312" s="46"/>
      <c r="F312" s="47"/>
      <c r="G312" s="45"/>
      <c r="H312" s="46"/>
      <c r="I312" s="47"/>
      <c r="J312" s="45"/>
      <c r="K312" s="46"/>
      <c r="N312" s="33"/>
      <c r="Q312" s="33"/>
    </row>
    <row r="313" spans="1:17" ht="19.5" customHeight="1" hidden="1" thickBot="1">
      <c r="A313" s="530"/>
      <c r="B313" s="53"/>
      <c r="C313" s="48"/>
      <c r="D313" s="49"/>
      <c r="E313" s="50"/>
      <c r="F313" s="47"/>
      <c r="G313" s="45"/>
      <c r="H313" s="46"/>
      <c r="I313" s="47"/>
      <c r="J313" s="45"/>
      <c r="K313" s="46"/>
      <c r="N313" s="33"/>
      <c r="Q313" s="33"/>
    </row>
    <row r="314" spans="1:17" ht="30.75" customHeight="1" hidden="1" thickBot="1">
      <c r="A314" s="531"/>
      <c r="B314" s="31" t="s">
        <v>113</v>
      </c>
      <c r="C314" s="56">
        <f>SUM(C308:C313)</f>
        <v>0</v>
      </c>
      <c r="D314" s="57"/>
      <c r="E314" s="66">
        <f>SUM(E308:E313)</f>
        <v>0</v>
      </c>
      <c r="F314" s="56">
        <f>SUM(F308:F313)</f>
        <v>0</v>
      </c>
      <c r="G314" s="57"/>
      <c r="H314" s="66">
        <f>SUM(H308:H313)</f>
        <v>0</v>
      </c>
      <c r="I314" s="56">
        <f>SUM(I308:I313)</f>
        <v>0</v>
      </c>
      <c r="J314" s="57"/>
      <c r="K314" s="66">
        <f>SUM(K308:K313)</f>
        <v>0</v>
      </c>
      <c r="N314" s="33"/>
      <c r="Q314" s="33"/>
    </row>
    <row r="315" spans="1:17" ht="19.5" customHeight="1" hidden="1" thickBot="1">
      <c r="A315" s="13"/>
      <c r="B315" s="14"/>
      <c r="C315" s="15"/>
      <c r="D315" s="15"/>
      <c r="E315" s="15"/>
      <c r="F315" s="15"/>
      <c r="G315" s="15"/>
      <c r="H315" s="15"/>
      <c r="I315" s="15"/>
      <c r="J315" s="15"/>
      <c r="K315" s="16"/>
      <c r="N315" s="33"/>
      <c r="Q315" s="33"/>
    </row>
    <row r="316" spans="1:17" ht="19.5" customHeight="1" hidden="1" thickBot="1">
      <c r="A316" s="529" t="s">
        <v>165</v>
      </c>
      <c r="B316" s="51"/>
      <c r="C316" s="44"/>
      <c r="D316" s="42"/>
      <c r="E316" s="43"/>
      <c r="F316" s="44"/>
      <c r="G316" s="42"/>
      <c r="H316" s="43"/>
      <c r="I316" s="44"/>
      <c r="J316" s="42"/>
      <c r="K316" s="43"/>
      <c r="N316" s="33"/>
      <c r="Q316" s="33"/>
    </row>
    <row r="317" spans="1:17" ht="19.5" customHeight="1" hidden="1">
      <c r="A317" s="530"/>
      <c r="B317" s="55"/>
      <c r="C317" s="72"/>
      <c r="D317" s="73"/>
      <c r="E317" s="74"/>
      <c r="F317" s="72"/>
      <c r="G317" s="73"/>
      <c r="H317" s="74"/>
      <c r="I317" s="72"/>
      <c r="J317" s="73"/>
      <c r="K317" s="74"/>
      <c r="N317" s="33"/>
      <c r="Q317" s="33"/>
    </row>
    <row r="318" spans="1:17" ht="19.5" customHeight="1" hidden="1">
      <c r="A318" s="530"/>
      <c r="B318" s="55"/>
      <c r="C318" s="72"/>
      <c r="D318" s="73"/>
      <c r="E318" s="74"/>
      <c r="F318" s="72"/>
      <c r="G318" s="73"/>
      <c r="H318" s="74"/>
      <c r="I318" s="72"/>
      <c r="J318" s="73"/>
      <c r="K318" s="74"/>
      <c r="N318" s="33"/>
      <c r="Q318" s="33"/>
    </row>
    <row r="319" spans="1:17" ht="19.5" customHeight="1" hidden="1" thickBot="1">
      <c r="A319" s="530"/>
      <c r="B319" s="55"/>
      <c r="C319" s="72"/>
      <c r="D319" s="73"/>
      <c r="E319" s="74"/>
      <c r="F319" s="72"/>
      <c r="G319" s="73"/>
      <c r="H319" s="74"/>
      <c r="I319" s="72"/>
      <c r="J319" s="73"/>
      <c r="K319" s="74"/>
      <c r="N319" s="33"/>
      <c r="Q319" s="33"/>
    </row>
    <row r="320" spans="1:17" ht="19.5" customHeight="1" hidden="1">
      <c r="A320" s="530"/>
      <c r="B320" s="55"/>
      <c r="C320" s="47"/>
      <c r="D320" s="45"/>
      <c r="E320" s="46"/>
      <c r="F320" s="47"/>
      <c r="G320" s="45"/>
      <c r="H320" s="46"/>
      <c r="I320" s="47"/>
      <c r="J320" s="45"/>
      <c r="K320" s="46"/>
      <c r="N320" s="33"/>
      <c r="Q320" s="33"/>
    </row>
    <row r="321" spans="1:17" ht="19.5" customHeight="1" hidden="1" thickBot="1">
      <c r="A321" s="530"/>
      <c r="B321" s="53"/>
      <c r="C321" s="48"/>
      <c r="D321" s="49"/>
      <c r="E321" s="50"/>
      <c r="F321" s="47"/>
      <c r="G321" s="45"/>
      <c r="H321" s="46"/>
      <c r="I321" s="47"/>
      <c r="J321" s="45"/>
      <c r="K321" s="46"/>
      <c r="N321" s="33"/>
      <c r="Q321" s="33"/>
    </row>
    <row r="322" spans="1:17" ht="25.5" customHeight="1" hidden="1" thickBot="1">
      <c r="A322" s="531"/>
      <c r="B322" s="31" t="s">
        <v>113</v>
      </c>
      <c r="C322" s="56">
        <f>SUM(C316:C321)</f>
        <v>0</v>
      </c>
      <c r="D322" s="57"/>
      <c r="E322" s="66">
        <f>SUM(E316:E321)</f>
        <v>0</v>
      </c>
      <c r="F322" s="56">
        <f>SUM(F316:F321)</f>
        <v>0</v>
      </c>
      <c r="G322" s="57"/>
      <c r="H322" s="66">
        <f>SUM(H316:H321)</f>
        <v>0</v>
      </c>
      <c r="I322" s="56">
        <f>SUM(I316:I321)</f>
        <v>0</v>
      </c>
      <c r="J322" s="57"/>
      <c r="K322" s="66">
        <f>SUM(K316:K321)</f>
        <v>0</v>
      </c>
      <c r="N322" s="33"/>
      <c r="Q322" s="33"/>
    </row>
    <row r="323" spans="1:17" ht="19.5" customHeight="1" thickBot="1">
      <c r="A323" s="13"/>
      <c r="B323" s="14"/>
      <c r="C323" s="15"/>
      <c r="D323" s="15"/>
      <c r="E323" s="15"/>
      <c r="F323" s="15"/>
      <c r="G323" s="15"/>
      <c r="H323" s="15"/>
      <c r="I323" s="15"/>
      <c r="J323" s="15"/>
      <c r="K323" s="16"/>
      <c r="N323" s="33"/>
      <c r="Q323" s="33"/>
    </row>
    <row r="324" spans="1:17" ht="19.5" customHeight="1">
      <c r="A324" s="529" t="s">
        <v>166</v>
      </c>
      <c r="B324" s="425" t="s">
        <v>472</v>
      </c>
      <c r="C324" s="426">
        <v>1</v>
      </c>
      <c r="D324" s="427" t="s">
        <v>122</v>
      </c>
      <c r="E324" s="428">
        <v>80</v>
      </c>
      <c r="F324" s="426">
        <v>1</v>
      </c>
      <c r="G324" s="427" t="s">
        <v>122</v>
      </c>
      <c r="H324" s="428">
        <v>100</v>
      </c>
      <c r="I324" s="426">
        <v>1</v>
      </c>
      <c r="J324" s="427" t="s">
        <v>122</v>
      </c>
      <c r="K324" s="428">
        <v>100</v>
      </c>
      <c r="N324" s="33"/>
      <c r="Q324" s="33"/>
    </row>
    <row r="325" spans="1:17" ht="19.5" customHeight="1">
      <c r="A325" s="530"/>
      <c r="B325" s="55" t="s">
        <v>473</v>
      </c>
      <c r="C325" s="72">
        <v>1</v>
      </c>
      <c r="D325" s="73" t="s">
        <v>122</v>
      </c>
      <c r="E325" s="74">
        <v>20</v>
      </c>
      <c r="F325" s="72">
        <v>1</v>
      </c>
      <c r="G325" s="73" t="s">
        <v>122</v>
      </c>
      <c r="H325" s="74">
        <v>30</v>
      </c>
      <c r="I325" s="72">
        <v>1</v>
      </c>
      <c r="J325" s="73" t="s">
        <v>122</v>
      </c>
      <c r="K325" s="74">
        <v>30</v>
      </c>
      <c r="N325" s="33"/>
      <c r="Q325" s="33"/>
    </row>
    <row r="326" spans="1:17" ht="19.5" customHeight="1">
      <c r="A326" s="530"/>
      <c r="B326" s="55" t="s">
        <v>474</v>
      </c>
      <c r="C326" s="72">
        <v>1</v>
      </c>
      <c r="D326" s="73" t="s">
        <v>122</v>
      </c>
      <c r="E326" s="74">
        <v>10</v>
      </c>
      <c r="F326" s="72">
        <v>1</v>
      </c>
      <c r="G326" s="73" t="s">
        <v>122</v>
      </c>
      <c r="H326" s="74">
        <v>20</v>
      </c>
      <c r="I326" s="72">
        <v>1</v>
      </c>
      <c r="J326" s="73" t="s">
        <v>122</v>
      </c>
      <c r="K326" s="74">
        <v>20</v>
      </c>
      <c r="N326" s="33"/>
      <c r="Q326" s="33"/>
    </row>
    <row r="327" spans="1:17" ht="19.5" customHeight="1">
      <c r="A327" s="530"/>
      <c r="B327" s="55" t="s">
        <v>475</v>
      </c>
      <c r="C327" s="72">
        <v>1</v>
      </c>
      <c r="D327" s="73" t="s">
        <v>122</v>
      </c>
      <c r="E327" s="74">
        <v>250</v>
      </c>
      <c r="F327" s="72">
        <v>1</v>
      </c>
      <c r="G327" s="73" t="s">
        <v>122</v>
      </c>
      <c r="H327" s="74">
        <v>300</v>
      </c>
      <c r="I327" s="72">
        <v>1</v>
      </c>
      <c r="J327" s="73" t="s">
        <v>122</v>
      </c>
      <c r="K327" s="74">
        <v>300</v>
      </c>
      <c r="N327" s="33"/>
      <c r="Q327" s="33"/>
    </row>
    <row r="328" spans="1:17" ht="19.5" customHeight="1">
      <c r="A328" s="530"/>
      <c r="B328" s="55" t="s">
        <v>476</v>
      </c>
      <c r="C328" s="72">
        <v>1</v>
      </c>
      <c r="D328" s="73" t="s">
        <v>122</v>
      </c>
      <c r="E328" s="74">
        <v>40</v>
      </c>
      <c r="F328" s="72">
        <v>1</v>
      </c>
      <c r="G328" s="73" t="s">
        <v>122</v>
      </c>
      <c r="H328" s="74">
        <v>40</v>
      </c>
      <c r="I328" s="72">
        <v>1</v>
      </c>
      <c r="J328" s="73" t="s">
        <v>122</v>
      </c>
      <c r="K328" s="74">
        <v>40</v>
      </c>
      <c r="N328" s="33"/>
      <c r="Q328" s="33"/>
    </row>
    <row r="329" spans="1:17" ht="19.5" customHeight="1">
      <c r="A329" s="530"/>
      <c r="B329" s="55" t="s">
        <v>477</v>
      </c>
      <c r="C329" s="47">
        <v>1</v>
      </c>
      <c r="D329" s="73" t="s">
        <v>122</v>
      </c>
      <c r="E329" s="46">
        <v>60</v>
      </c>
      <c r="F329" s="47">
        <v>1</v>
      </c>
      <c r="G329" s="73" t="s">
        <v>122</v>
      </c>
      <c r="H329" s="46">
        <v>80</v>
      </c>
      <c r="I329" s="47">
        <v>1</v>
      </c>
      <c r="J329" s="73" t="s">
        <v>122</v>
      </c>
      <c r="K329" s="46">
        <v>80</v>
      </c>
      <c r="N329" s="33"/>
      <c r="Q329" s="33"/>
    </row>
    <row r="330" spans="1:17" ht="19.5" customHeight="1">
      <c r="A330" s="530"/>
      <c r="B330" s="52" t="s">
        <v>310</v>
      </c>
      <c r="C330" s="48">
        <v>1</v>
      </c>
      <c r="D330" s="73" t="s">
        <v>122</v>
      </c>
      <c r="E330" s="50">
        <v>50</v>
      </c>
      <c r="F330" s="47">
        <v>1</v>
      </c>
      <c r="G330" s="73" t="s">
        <v>122</v>
      </c>
      <c r="H330" s="46">
        <v>60</v>
      </c>
      <c r="I330" s="47">
        <v>1</v>
      </c>
      <c r="J330" s="73" t="s">
        <v>122</v>
      </c>
      <c r="K330" s="46">
        <v>60</v>
      </c>
      <c r="N330" s="33"/>
      <c r="Q330" s="33"/>
    </row>
    <row r="331" spans="1:17" ht="19.5" customHeight="1">
      <c r="A331" s="530"/>
      <c r="B331" s="421" t="s">
        <v>478</v>
      </c>
      <c r="C331" s="429">
        <v>1</v>
      </c>
      <c r="D331" s="430" t="s">
        <v>122</v>
      </c>
      <c r="E331" s="431">
        <v>80</v>
      </c>
      <c r="F331" s="429">
        <v>1</v>
      </c>
      <c r="G331" s="430" t="s">
        <v>122</v>
      </c>
      <c r="H331" s="431">
        <v>100</v>
      </c>
      <c r="I331" s="429">
        <v>1</v>
      </c>
      <c r="J331" s="430" t="s">
        <v>122</v>
      </c>
      <c r="K331" s="431">
        <v>100</v>
      </c>
      <c r="N331" s="33"/>
      <c r="Q331" s="33"/>
    </row>
    <row r="332" spans="1:17" ht="19.5" customHeight="1" thickBot="1">
      <c r="A332" s="530"/>
      <c r="B332" s="432" t="s">
        <v>479</v>
      </c>
      <c r="C332" s="433">
        <v>1</v>
      </c>
      <c r="D332" s="430" t="s">
        <v>122</v>
      </c>
      <c r="E332" s="434">
        <v>570</v>
      </c>
      <c r="F332" s="429">
        <v>1</v>
      </c>
      <c r="G332" s="430" t="s">
        <v>122</v>
      </c>
      <c r="H332" s="431">
        <v>650</v>
      </c>
      <c r="I332" s="429">
        <v>1</v>
      </c>
      <c r="J332" s="430" t="s">
        <v>122</v>
      </c>
      <c r="K332" s="431">
        <v>650</v>
      </c>
      <c r="N332" s="33"/>
      <c r="Q332" s="33"/>
    </row>
    <row r="333" spans="1:17" ht="19.5" customHeight="1" thickBot="1">
      <c r="A333" s="531"/>
      <c r="B333" s="31" t="s">
        <v>113</v>
      </c>
      <c r="C333" s="56">
        <f>SUM(C324:C332)</f>
        <v>9</v>
      </c>
      <c r="D333" s="57"/>
      <c r="E333" s="66">
        <f>SUM(E324:E332)</f>
        <v>1160</v>
      </c>
      <c r="F333" s="56">
        <f>SUM(F324:F332)</f>
        <v>9</v>
      </c>
      <c r="G333" s="57"/>
      <c r="H333" s="66">
        <f>SUM(H324:H332)</f>
        <v>1380</v>
      </c>
      <c r="I333" s="56">
        <f>SUM(I324:I332)</f>
        <v>9</v>
      </c>
      <c r="J333" s="57"/>
      <c r="K333" s="66">
        <f>SUM(K324:K332)</f>
        <v>1380</v>
      </c>
      <c r="N333" s="33"/>
      <c r="Q333" s="33"/>
    </row>
    <row r="334" spans="1:17" ht="19.5" customHeight="1" hidden="1">
      <c r="A334" s="13"/>
      <c r="B334" s="14"/>
      <c r="C334" s="15"/>
      <c r="D334" s="15"/>
      <c r="E334" s="15"/>
      <c r="F334" s="15"/>
      <c r="G334" s="15"/>
      <c r="H334" s="15"/>
      <c r="I334" s="15"/>
      <c r="J334" s="15"/>
      <c r="K334" s="16"/>
      <c r="N334" s="33"/>
      <c r="Q334" s="33"/>
    </row>
    <row r="335" spans="1:17" ht="19.5" customHeight="1" hidden="1">
      <c r="A335" s="529" t="s">
        <v>167</v>
      </c>
      <c r="B335" s="51"/>
      <c r="C335" s="44"/>
      <c r="D335" s="42"/>
      <c r="E335" s="43"/>
      <c r="F335" s="44"/>
      <c r="G335" s="42"/>
      <c r="H335" s="43"/>
      <c r="I335" s="44"/>
      <c r="J335" s="42"/>
      <c r="K335" s="43"/>
      <c r="N335" s="33"/>
      <c r="Q335" s="33"/>
    </row>
    <row r="336" spans="1:17" ht="19.5" customHeight="1" hidden="1">
      <c r="A336" s="530"/>
      <c r="B336" s="55"/>
      <c r="C336" s="72"/>
      <c r="D336" s="73"/>
      <c r="E336" s="74"/>
      <c r="F336" s="72"/>
      <c r="G336" s="73"/>
      <c r="H336" s="74"/>
      <c r="I336" s="72"/>
      <c r="J336" s="73"/>
      <c r="K336" s="74"/>
      <c r="N336" s="33"/>
      <c r="Q336" s="33"/>
    </row>
    <row r="337" spans="1:17" ht="19.5" customHeight="1" hidden="1">
      <c r="A337" s="530"/>
      <c r="B337" s="55"/>
      <c r="C337" s="72"/>
      <c r="D337" s="73"/>
      <c r="E337" s="74"/>
      <c r="F337" s="72"/>
      <c r="G337" s="73"/>
      <c r="H337" s="74"/>
      <c r="I337" s="72"/>
      <c r="J337" s="73"/>
      <c r="K337" s="74"/>
      <c r="N337" s="33"/>
      <c r="Q337" s="33"/>
    </row>
    <row r="338" spans="1:17" ht="19.5" customHeight="1" hidden="1" thickBot="1">
      <c r="A338" s="530"/>
      <c r="B338" s="55"/>
      <c r="C338" s="47"/>
      <c r="D338" s="45"/>
      <c r="E338" s="46"/>
      <c r="F338" s="47"/>
      <c r="G338" s="45"/>
      <c r="H338" s="46"/>
      <c r="I338" s="47"/>
      <c r="J338" s="45"/>
      <c r="K338" s="46"/>
      <c r="N338" s="33"/>
      <c r="Q338" s="33"/>
    </row>
    <row r="339" spans="1:17" ht="19.5" customHeight="1" hidden="1" thickBot="1">
      <c r="A339" s="530"/>
      <c r="B339" s="53"/>
      <c r="C339" s="48"/>
      <c r="D339" s="49"/>
      <c r="E339" s="50"/>
      <c r="F339" s="47"/>
      <c r="G339" s="45"/>
      <c r="H339" s="46"/>
      <c r="I339" s="47"/>
      <c r="J339" s="45"/>
      <c r="K339" s="46"/>
      <c r="N339" s="33"/>
      <c r="Q339" s="33"/>
    </row>
    <row r="340" spans="1:17" ht="19.5" customHeight="1" hidden="1" thickBot="1">
      <c r="A340" s="531"/>
      <c r="B340" s="31" t="s">
        <v>113</v>
      </c>
      <c r="C340" s="56">
        <f>SUM(C335:C339)</f>
        <v>0</v>
      </c>
      <c r="D340" s="57"/>
      <c r="E340" s="66">
        <f>SUM(E335:E339)</f>
        <v>0</v>
      </c>
      <c r="F340" s="56">
        <f>SUM(F335:F339)</f>
        <v>0</v>
      </c>
      <c r="G340" s="57"/>
      <c r="H340" s="66">
        <f>SUM(H335:H339)</f>
        <v>0</v>
      </c>
      <c r="I340" s="56">
        <f>SUM(I335:I339)</f>
        <v>0</v>
      </c>
      <c r="J340" s="57"/>
      <c r="K340" s="66">
        <f>SUM(K335:K339)</f>
        <v>0</v>
      </c>
      <c r="N340" s="33"/>
      <c r="Q340" s="33"/>
    </row>
    <row r="341" spans="1:17" ht="19.5" customHeight="1" hidden="1" thickBot="1">
      <c r="A341" s="13"/>
      <c r="B341" s="14"/>
      <c r="C341" s="15"/>
      <c r="D341" s="15"/>
      <c r="E341" s="15"/>
      <c r="F341" s="15"/>
      <c r="G341" s="15"/>
      <c r="H341" s="15"/>
      <c r="I341" s="15"/>
      <c r="J341" s="15"/>
      <c r="K341" s="16"/>
      <c r="N341" s="33"/>
      <c r="Q341" s="33"/>
    </row>
    <row r="342" spans="1:17" ht="19.5" customHeight="1" hidden="1" thickBot="1">
      <c r="A342" s="529" t="s">
        <v>168</v>
      </c>
      <c r="B342" s="51"/>
      <c r="C342" s="44"/>
      <c r="D342" s="42"/>
      <c r="E342" s="43"/>
      <c r="F342" s="44"/>
      <c r="G342" s="42"/>
      <c r="H342" s="43"/>
      <c r="I342" s="44"/>
      <c r="J342" s="42"/>
      <c r="K342" s="43"/>
      <c r="N342" s="33"/>
      <c r="Q342" s="33"/>
    </row>
    <row r="343" spans="1:17" ht="19.5" customHeight="1" hidden="1" thickBot="1">
      <c r="A343" s="530"/>
      <c r="B343" s="55"/>
      <c r="C343" s="72"/>
      <c r="D343" s="73"/>
      <c r="E343" s="74"/>
      <c r="F343" s="72"/>
      <c r="G343" s="73"/>
      <c r="H343" s="74"/>
      <c r="I343" s="72"/>
      <c r="J343" s="73"/>
      <c r="K343" s="74"/>
      <c r="N343" s="33"/>
      <c r="Q343" s="33"/>
    </row>
    <row r="344" spans="1:17" ht="19.5" customHeight="1" hidden="1" thickBot="1">
      <c r="A344" s="530"/>
      <c r="B344" s="55"/>
      <c r="C344" s="72"/>
      <c r="D344" s="73"/>
      <c r="E344" s="74"/>
      <c r="F344" s="72"/>
      <c r="G344" s="73"/>
      <c r="H344" s="74"/>
      <c r="I344" s="72"/>
      <c r="J344" s="73"/>
      <c r="K344" s="74"/>
      <c r="N344" s="33"/>
      <c r="Q344" s="33"/>
    </row>
    <row r="345" spans="1:17" ht="19.5" customHeight="1" hidden="1" thickBot="1">
      <c r="A345" s="530"/>
      <c r="B345" s="52"/>
      <c r="C345" s="47"/>
      <c r="D345" s="45"/>
      <c r="E345" s="46"/>
      <c r="F345" s="47"/>
      <c r="G345" s="45"/>
      <c r="H345" s="46"/>
      <c r="I345" s="47"/>
      <c r="J345" s="45"/>
      <c r="K345" s="46"/>
      <c r="N345" s="33"/>
      <c r="Q345" s="33"/>
    </row>
    <row r="346" spans="1:17" ht="19.5" customHeight="1" hidden="1" thickBot="1">
      <c r="A346" s="530"/>
      <c r="B346" s="53"/>
      <c r="C346" s="48"/>
      <c r="D346" s="49"/>
      <c r="E346" s="50"/>
      <c r="F346" s="47"/>
      <c r="G346" s="45"/>
      <c r="H346" s="46"/>
      <c r="I346" s="47"/>
      <c r="J346" s="45"/>
      <c r="K346" s="46"/>
      <c r="N346" s="33"/>
      <c r="Q346" s="33"/>
    </row>
    <row r="347" spans="1:17" ht="19.5" customHeight="1" hidden="1">
      <c r="A347" s="531"/>
      <c r="B347" s="31" t="s">
        <v>113</v>
      </c>
      <c r="C347" s="56">
        <f>SUM(C342:C346)</f>
        <v>0</v>
      </c>
      <c r="D347" s="57"/>
      <c r="E347" s="66">
        <f>SUM(E342:E346)</f>
        <v>0</v>
      </c>
      <c r="F347" s="56">
        <f>SUM(F342:F346)</f>
        <v>0</v>
      </c>
      <c r="G347" s="57"/>
      <c r="H347" s="66">
        <f>SUM(H342:H346)</f>
        <v>0</v>
      </c>
      <c r="I347" s="56">
        <f>SUM(I342:I346)</f>
        <v>0</v>
      </c>
      <c r="J347" s="57"/>
      <c r="K347" s="66">
        <f>SUM(K342:K346)</f>
        <v>0</v>
      </c>
      <c r="N347" s="33"/>
      <c r="Q347" s="33"/>
    </row>
    <row r="348" spans="1:17" ht="19.5" customHeight="1" thickBot="1">
      <c r="A348" s="13"/>
      <c r="B348" s="14"/>
      <c r="C348" s="15"/>
      <c r="D348" s="15"/>
      <c r="E348" s="15"/>
      <c r="F348" s="15"/>
      <c r="G348" s="15"/>
      <c r="H348" s="15"/>
      <c r="I348" s="15"/>
      <c r="J348" s="15"/>
      <c r="K348" s="16"/>
      <c r="N348" s="33"/>
      <c r="Q348" s="33"/>
    </row>
    <row r="349" spans="1:17" ht="19.5" customHeight="1" thickBot="1">
      <c r="A349" s="576" t="s">
        <v>57</v>
      </c>
      <c r="B349" s="580"/>
      <c r="C349" s="58">
        <f>C306+C314+C322+C333+C340+C347</f>
        <v>17</v>
      </c>
      <c r="D349" s="59"/>
      <c r="E349" s="65">
        <f>E306+E314+E322+E333+E340+E347</f>
        <v>2240</v>
      </c>
      <c r="F349" s="58">
        <f>F306+F314+F322+F333+F340+F347</f>
        <v>17</v>
      </c>
      <c r="G349" s="59"/>
      <c r="H349" s="65">
        <f>H306+H314+H322+H333+H340+H347</f>
        <v>2570</v>
      </c>
      <c r="I349" s="58">
        <f>I306+I314+I322+I333+I340+I347</f>
        <v>17</v>
      </c>
      <c r="J349" s="59"/>
      <c r="K349" s="65">
        <f>K306+K314+K322+K333+K340+K347</f>
        <v>2570</v>
      </c>
      <c r="N349" s="33"/>
      <c r="Q349" s="33"/>
    </row>
    <row r="350" spans="1:17" ht="19.5" customHeight="1" thickBot="1">
      <c r="A350" s="13"/>
      <c r="B350" s="14"/>
      <c r="C350" s="15"/>
      <c r="D350" s="15"/>
      <c r="E350" s="15"/>
      <c r="F350" s="15"/>
      <c r="G350" s="15"/>
      <c r="H350" s="15"/>
      <c r="I350" s="15"/>
      <c r="J350" s="15"/>
      <c r="K350" s="16"/>
      <c r="N350" s="33"/>
      <c r="Q350" s="33"/>
    </row>
    <row r="351" spans="1:17" ht="19.5" customHeight="1" thickBot="1">
      <c r="A351" s="577" t="s">
        <v>53</v>
      </c>
      <c r="B351" s="578"/>
      <c r="C351" s="578"/>
      <c r="D351" s="578"/>
      <c r="E351" s="578"/>
      <c r="F351" s="578"/>
      <c r="G351" s="578"/>
      <c r="H351" s="578"/>
      <c r="I351" s="578"/>
      <c r="J351" s="578"/>
      <c r="K351" s="579"/>
      <c r="N351" s="33"/>
      <c r="Q351" s="33"/>
    </row>
    <row r="352" spans="1:17" ht="30.75" customHeight="1">
      <c r="A352" s="529" t="s">
        <v>169</v>
      </c>
      <c r="B352" s="51" t="s">
        <v>480</v>
      </c>
      <c r="C352" s="44">
        <v>5</v>
      </c>
      <c r="D352" s="42" t="s">
        <v>122</v>
      </c>
      <c r="E352" s="43">
        <v>160</v>
      </c>
      <c r="F352" s="44">
        <v>5</v>
      </c>
      <c r="G352" s="42" t="s">
        <v>122</v>
      </c>
      <c r="H352" s="43">
        <v>190</v>
      </c>
      <c r="I352" s="44">
        <v>5</v>
      </c>
      <c r="J352" s="42" t="s">
        <v>122</v>
      </c>
      <c r="K352" s="43">
        <v>190</v>
      </c>
      <c r="N352" s="33"/>
      <c r="Q352" s="33"/>
    </row>
    <row r="353" spans="1:17" ht="30.75" customHeight="1">
      <c r="A353" s="530"/>
      <c r="B353" s="55" t="s">
        <v>481</v>
      </c>
      <c r="C353" s="47">
        <v>5</v>
      </c>
      <c r="D353" s="45" t="s">
        <v>122</v>
      </c>
      <c r="E353" s="46">
        <v>220</v>
      </c>
      <c r="F353" s="47">
        <v>5</v>
      </c>
      <c r="G353" s="45" t="s">
        <v>122</v>
      </c>
      <c r="H353" s="46">
        <v>250</v>
      </c>
      <c r="I353" s="47">
        <v>5</v>
      </c>
      <c r="J353" s="45" t="s">
        <v>122</v>
      </c>
      <c r="K353" s="46">
        <v>250</v>
      </c>
      <c r="N353" s="33"/>
      <c r="Q353" s="33"/>
    </row>
    <row r="354" spans="1:17" ht="30.75" customHeight="1">
      <c r="A354" s="530"/>
      <c r="B354" s="55" t="s">
        <v>482</v>
      </c>
      <c r="C354" s="47">
        <v>1</v>
      </c>
      <c r="D354" s="45" t="s">
        <v>29</v>
      </c>
      <c r="E354" s="46">
        <v>140</v>
      </c>
      <c r="F354" s="47">
        <v>1</v>
      </c>
      <c r="G354" s="45" t="s">
        <v>29</v>
      </c>
      <c r="H354" s="46">
        <v>180</v>
      </c>
      <c r="I354" s="47">
        <v>1</v>
      </c>
      <c r="J354" s="45" t="s">
        <v>29</v>
      </c>
      <c r="K354" s="46">
        <v>180</v>
      </c>
      <c r="N354" s="33"/>
      <c r="Q354" s="33"/>
    </row>
    <row r="355" spans="1:17" ht="30.75" customHeight="1">
      <c r="A355" s="530"/>
      <c r="B355" s="55" t="s">
        <v>483</v>
      </c>
      <c r="C355" s="47">
        <v>1</v>
      </c>
      <c r="D355" s="45" t="s">
        <v>29</v>
      </c>
      <c r="E355" s="46">
        <v>60</v>
      </c>
      <c r="F355" s="47">
        <v>1</v>
      </c>
      <c r="G355" s="45" t="s">
        <v>29</v>
      </c>
      <c r="H355" s="46">
        <v>80</v>
      </c>
      <c r="I355" s="47">
        <v>1</v>
      </c>
      <c r="J355" s="45" t="s">
        <v>29</v>
      </c>
      <c r="K355" s="46">
        <v>80</v>
      </c>
      <c r="N355" s="33"/>
      <c r="Q355" s="33"/>
    </row>
    <row r="356" spans="1:17" ht="30.75" customHeight="1">
      <c r="A356" s="530"/>
      <c r="B356" s="55" t="s">
        <v>484</v>
      </c>
      <c r="C356" s="47">
        <v>1</v>
      </c>
      <c r="D356" s="45" t="s">
        <v>29</v>
      </c>
      <c r="E356" s="46">
        <v>10</v>
      </c>
      <c r="F356" s="47">
        <v>1</v>
      </c>
      <c r="G356" s="45" t="s">
        <v>29</v>
      </c>
      <c r="H356" s="46">
        <v>20</v>
      </c>
      <c r="I356" s="47">
        <v>1</v>
      </c>
      <c r="J356" s="45" t="s">
        <v>29</v>
      </c>
      <c r="K356" s="46">
        <v>20</v>
      </c>
      <c r="N356" s="33"/>
      <c r="Q356" s="33"/>
    </row>
    <row r="357" spans="1:17" ht="30.75" customHeight="1">
      <c r="A357" s="530"/>
      <c r="B357" s="55" t="s">
        <v>485</v>
      </c>
      <c r="C357" s="47">
        <v>1</v>
      </c>
      <c r="D357" s="45" t="s">
        <v>29</v>
      </c>
      <c r="E357" s="46">
        <v>180</v>
      </c>
      <c r="F357" s="47">
        <v>1</v>
      </c>
      <c r="G357" s="45" t="s">
        <v>29</v>
      </c>
      <c r="H357" s="46">
        <v>200</v>
      </c>
      <c r="I357" s="47">
        <v>1</v>
      </c>
      <c r="J357" s="45" t="s">
        <v>29</v>
      </c>
      <c r="K357" s="46">
        <v>200</v>
      </c>
      <c r="N357" s="33"/>
      <c r="Q357" s="33"/>
    </row>
    <row r="358" spans="1:17" ht="30.75" customHeight="1">
      <c r="A358" s="530"/>
      <c r="B358" s="55" t="s">
        <v>486</v>
      </c>
      <c r="C358" s="47">
        <v>1</v>
      </c>
      <c r="D358" s="45" t="s">
        <v>29</v>
      </c>
      <c r="E358" s="46">
        <v>10</v>
      </c>
      <c r="F358" s="47">
        <v>1</v>
      </c>
      <c r="G358" s="45" t="s">
        <v>29</v>
      </c>
      <c r="H358" s="46">
        <v>20</v>
      </c>
      <c r="I358" s="47">
        <v>1</v>
      </c>
      <c r="J358" s="45" t="s">
        <v>29</v>
      </c>
      <c r="K358" s="46">
        <v>20</v>
      </c>
      <c r="N358" s="33"/>
      <c r="Q358" s="33"/>
    </row>
    <row r="359" spans="1:17" ht="30.75" customHeight="1">
      <c r="A359" s="530"/>
      <c r="B359" s="55" t="s">
        <v>487</v>
      </c>
      <c r="C359" s="47">
        <v>1</v>
      </c>
      <c r="D359" s="45" t="s">
        <v>29</v>
      </c>
      <c r="E359" s="46">
        <v>50</v>
      </c>
      <c r="F359" s="47">
        <v>1</v>
      </c>
      <c r="G359" s="45" t="s">
        <v>29</v>
      </c>
      <c r="H359" s="46">
        <v>70</v>
      </c>
      <c r="I359" s="47">
        <v>1</v>
      </c>
      <c r="J359" s="45" t="s">
        <v>29</v>
      </c>
      <c r="K359" s="46">
        <v>70</v>
      </c>
      <c r="N359" s="33"/>
      <c r="Q359" s="33"/>
    </row>
    <row r="360" spans="1:17" ht="30.75" customHeight="1">
      <c r="A360" s="530"/>
      <c r="B360" s="55" t="s">
        <v>488</v>
      </c>
      <c r="C360" s="47">
        <v>1</v>
      </c>
      <c r="D360" s="45" t="s">
        <v>29</v>
      </c>
      <c r="E360" s="46">
        <v>20</v>
      </c>
      <c r="F360" s="47">
        <v>1</v>
      </c>
      <c r="G360" s="45" t="s">
        <v>29</v>
      </c>
      <c r="H360" s="46">
        <v>30</v>
      </c>
      <c r="I360" s="47">
        <v>1</v>
      </c>
      <c r="J360" s="45" t="s">
        <v>29</v>
      </c>
      <c r="K360" s="46">
        <v>30</v>
      </c>
      <c r="N360" s="33"/>
      <c r="Q360" s="33"/>
    </row>
    <row r="361" spans="1:17" ht="30.75" customHeight="1">
      <c r="A361" s="530"/>
      <c r="B361" s="55" t="s">
        <v>489</v>
      </c>
      <c r="C361" s="47">
        <v>1</v>
      </c>
      <c r="D361" s="45" t="s">
        <v>29</v>
      </c>
      <c r="E361" s="46">
        <v>80</v>
      </c>
      <c r="F361" s="47">
        <v>1</v>
      </c>
      <c r="G361" s="45" t="s">
        <v>29</v>
      </c>
      <c r="H361" s="46">
        <v>100</v>
      </c>
      <c r="I361" s="47">
        <v>1</v>
      </c>
      <c r="J361" s="45" t="s">
        <v>29</v>
      </c>
      <c r="K361" s="46">
        <v>100</v>
      </c>
      <c r="N361" s="33"/>
      <c r="Q361" s="33"/>
    </row>
    <row r="362" spans="1:17" ht="30.75" customHeight="1" thickBot="1">
      <c r="A362" s="530"/>
      <c r="B362" s="55" t="s">
        <v>490</v>
      </c>
      <c r="C362" s="47">
        <v>1</v>
      </c>
      <c r="D362" s="45" t="s">
        <v>29</v>
      </c>
      <c r="E362" s="46">
        <v>150</v>
      </c>
      <c r="F362" s="47">
        <v>1</v>
      </c>
      <c r="G362" s="45" t="s">
        <v>29</v>
      </c>
      <c r="H362" s="46">
        <v>200</v>
      </c>
      <c r="I362" s="47">
        <v>1</v>
      </c>
      <c r="J362" s="45" t="s">
        <v>29</v>
      </c>
      <c r="K362" s="46">
        <v>200</v>
      </c>
      <c r="N362" s="33"/>
      <c r="Q362" s="33"/>
    </row>
    <row r="363" spans="1:17" ht="19.5" customHeight="1" hidden="1">
      <c r="A363" s="530"/>
      <c r="B363" s="52"/>
      <c r="C363" s="47"/>
      <c r="D363" s="45"/>
      <c r="E363" s="46"/>
      <c r="F363" s="47"/>
      <c r="G363" s="45"/>
      <c r="H363" s="46"/>
      <c r="I363" s="47"/>
      <c r="J363" s="45"/>
      <c r="K363" s="46"/>
      <c r="N363" s="33"/>
      <c r="Q363" s="33"/>
    </row>
    <row r="364" spans="1:17" ht="19.5" customHeight="1" hidden="1">
      <c r="A364" s="530"/>
      <c r="B364" s="53"/>
      <c r="C364" s="48"/>
      <c r="D364" s="49"/>
      <c r="E364" s="50"/>
      <c r="F364" s="47"/>
      <c r="G364" s="45"/>
      <c r="H364" s="46"/>
      <c r="I364" s="47"/>
      <c r="J364" s="45"/>
      <c r="K364" s="46"/>
      <c r="N364" s="33"/>
      <c r="Q364" s="33"/>
    </row>
    <row r="365" spans="1:17" ht="19.5" customHeight="1" thickBot="1">
      <c r="A365" s="531"/>
      <c r="B365" s="31" t="s">
        <v>113</v>
      </c>
      <c r="C365" s="56">
        <f>SUM(C352:C364)</f>
        <v>19</v>
      </c>
      <c r="D365" s="57"/>
      <c r="E365" s="66">
        <f>SUM(E352:E364)</f>
        <v>1080</v>
      </c>
      <c r="F365" s="56">
        <f>SUM(F352:F364)</f>
        <v>19</v>
      </c>
      <c r="G365" s="57"/>
      <c r="H365" s="66">
        <f>SUM(H352:H364)</f>
        <v>1340</v>
      </c>
      <c r="I365" s="56">
        <f>SUM(I352:I364)</f>
        <v>19</v>
      </c>
      <c r="J365" s="57"/>
      <c r="K365" s="66">
        <f>SUM(K352:K364)</f>
        <v>1340</v>
      </c>
      <c r="N365" s="33"/>
      <c r="Q365" s="33"/>
    </row>
    <row r="366" spans="1:17" ht="19.5" customHeight="1" thickBot="1">
      <c r="A366" s="13"/>
      <c r="B366" s="14"/>
      <c r="C366" s="15"/>
      <c r="D366" s="15"/>
      <c r="E366" s="15"/>
      <c r="F366" s="15"/>
      <c r="G366" s="15"/>
      <c r="H366" s="15"/>
      <c r="I366" s="15"/>
      <c r="J366" s="15"/>
      <c r="K366" s="16"/>
      <c r="N366" s="33"/>
      <c r="Q366" s="33"/>
    </row>
    <row r="367" spans="1:17" ht="19.5" customHeight="1" hidden="1">
      <c r="A367" s="529" t="s">
        <v>170</v>
      </c>
      <c r="B367" s="51"/>
      <c r="C367" s="44"/>
      <c r="D367" s="42"/>
      <c r="E367" s="43"/>
      <c r="F367" s="44"/>
      <c r="G367" s="42"/>
      <c r="H367" s="43"/>
      <c r="I367" s="44"/>
      <c r="J367" s="42"/>
      <c r="K367" s="43"/>
      <c r="N367" s="33"/>
      <c r="Q367" s="33"/>
    </row>
    <row r="368" spans="1:17" ht="19.5" customHeight="1" hidden="1" thickBot="1">
      <c r="A368" s="530"/>
      <c r="B368" s="55"/>
      <c r="C368" s="47"/>
      <c r="D368" s="45"/>
      <c r="E368" s="46"/>
      <c r="F368" s="47"/>
      <c r="G368" s="45"/>
      <c r="H368" s="46"/>
      <c r="I368" s="47"/>
      <c r="J368" s="45"/>
      <c r="K368" s="46"/>
      <c r="N368" s="33"/>
      <c r="Q368" s="33"/>
    </row>
    <row r="369" spans="1:17" ht="19.5" customHeight="1" hidden="1" thickBot="1">
      <c r="A369" s="530"/>
      <c r="B369" s="52"/>
      <c r="C369" s="47"/>
      <c r="D369" s="45"/>
      <c r="E369" s="46"/>
      <c r="F369" s="47"/>
      <c r="G369" s="45"/>
      <c r="H369" s="46"/>
      <c r="I369" s="47"/>
      <c r="J369" s="45"/>
      <c r="K369" s="46"/>
      <c r="N369" s="33"/>
      <c r="Q369" s="33"/>
    </row>
    <row r="370" spans="1:17" ht="19.5" customHeight="1" hidden="1" thickBot="1">
      <c r="A370" s="530"/>
      <c r="B370" s="52"/>
      <c r="C370" s="47"/>
      <c r="D370" s="45"/>
      <c r="E370" s="46"/>
      <c r="F370" s="47"/>
      <c r="G370" s="45"/>
      <c r="H370" s="46"/>
      <c r="I370" s="47"/>
      <c r="J370" s="45"/>
      <c r="K370" s="46"/>
      <c r="N370" s="33"/>
      <c r="Q370" s="33"/>
    </row>
    <row r="371" spans="1:17" ht="19.5" customHeight="1" hidden="1">
      <c r="A371" s="530"/>
      <c r="B371" s="53"/>
      <c r="C371" s="48"/>
      <c r="D371" s="49"/>
      <c r="E371" s="50"/>
      <c r="F371" s="47"/>
      <c r="G371" s="45"/>
      <c r="H371" s="46"/>
      <c r="I371" s="47"/>
      <c r="J371" s="45"/>
      <c r="K371" s="46"/>
      <c r="N371" s="33"/>
      <c r="Q371" s="33"/>
    </row>
    <row r="372" spans="1:17" ht="30.75" customHeight="1" thickBot="1">
      <c r="A372" s="531"/>
      <c r="B372" s="31" t="s">
        <v>113</v>
      </c>
      <c r="C372" s="56">
        <f>SUM(C367:C371)</f>
        <v>0</v>
      </c>
      <c r="D372" s="57"/>
      <c r="E372" s="66">
        <f>SUM(E367:E371)</f>
        <v>0</v>
      </c>
      <c r="F372" s="56">
        <f>SUM(F367:F371)</f>
        <v>0</v>
      </c>
      <c r="G372" s="57"/>
      <c r="H372" s="66">
        <f>SUM(H367:H371)</f>
        <v>0</v>
      </c>
      <c r="I372" s="56">
        <f>SUM(I367:I371)</f>
        <v>0</v>
      </c>
      <c r="J372" s="57"/>
      <c r="K372" s="66">
        <f>SUM(K367:K371)</f>
        <v>0</v>
      </c>
      <c r="N372" s="33"/>
      <c r="Q372" s="33"/>
    </row>
    <row r="373" spans="1:17" ht="19.5" customHeight="1" thickBot="1">
      <c r="A373" s="13"/>
      <c r="B373" s="14"/>
      <c r="C373" s="15"/>
      <c r="D373" s="15"/>
      <c r="E373" s="15"/>
      <c r="F373" s="15"/>
      <c r="G373" s="15"/>
      <c r="H373" s="15"/>
      <c r="I373" s="15"/>
      <c r="J373" s="15"/>
      <c r="K373" s="16"/>
      <c r="N373" s="33"/>
      <c r="Q373" s="33"/>
    </row>
    <row r="374" spans="1:17" ht="19.5" customHeight="1" thickBot="1">
      <c r="A374" s="576" t="s">
        <v>54</v>
      </c>
      <c r="B374" s="580"/>
      <c r="C374" s="58">
        <f>C365+C372</f>
        <v>19</v>
      </c>
      <c r="D374" s="59"/>
      <c r="E374" s="65">
        <f>E365+E372</f>
        <v>1080</v>
      </c>
      <c r="F374" s="58">
        <f>F365+F372</f>
        <v>19</v>
      </c>
      <c r="G374" s="59"/>
      <c r="H374" s="65">
        <f>H365+H372</f>
        <v>1340</v>
      </c>
      <c r="I374" s="58">
        <f>I365+I372</f>
        <v>19</v>
      </c>
      <c r="J374" s="59"/>
      <c r="K374" s="65">
        <f>K365+K372</f>
        <v>1340</v>
      </c>
      <c r="N374" s="33"/>
      <c r="Q374" s="33"/>
    </row>
    <row r="375" spans="1:17" ht="19.5" customHeight="1" hidden="1">
      <c r="A375" s="13"/>
      <c r="B375" s="14"/>
      <c r="C375" s="15"/>
      <c r="D375" s="15"/>
      <c r="E375" s="15"/>
      <c r="F375" s="15"/>
      <c r="G375" s="15"/>
      <c r="H375" s="15"/>
      <c r="I375" s="15"/>
      <c r="J375" s="15"/>
      <c r="K375" s="16"/>
      <c r="N375" s="33"/>
      <c r="Q375" s="33"/>
    </row>
    <row r="376" spans="1:17" ht="19.5" customHeight="1" hidden="1">
      <c r="A376" s="554" t="s">
        <v>55</v>
      </c>
      <c r="B376" s="555"/>
      <c r="C376" s="555"/>
      <c r="D376" s="555"/>
      <c r="E376" s="555"/>
      <c r="F376" s="555"/>
      <c r="G376" s="555"/>
      <c r="H376" s="555"/>
      <c r="I376" s="555"/>
      <c r="J376" s="555"/>
      <c r="K376" s="556"/>
      <c r="N376" s="33"/>
      <c r="Q376" s="33"/>
    </row>
    <row r="377" spans="1:17" ht="19.5" customHeight="1" hidden="1">
      <c r="A377" s="529" t="s">
        <v>171</v>
      </c>
      <c r="B377" s="51"/>
      <c r="C377" s="44"/>
      <c r="D377" s="42"/>
      <c r="E377" s="43"/>
      <c r="F377" s="44"/>
      <c r="G377" s="42"/>
      <c r="H377" s="43"/>
      <c r="I377" s="44"/>
      <c r="J377" s="42"/>
      <c r="K377" s="43"/>
      <c r="N377" s="33"/>
      <c r="Q377" s="33"/>
    </row>
    <row r="378" spans="1:17" ht="19.5" customHeight="1" hidden="1">
      <c r="A378" s="530"/>
      <c r="B378" s="55"/>
      <c r="C378" s="47"/>
      <c r="D378" s="45"/>
      <c r="E378" s="46"/>
      <c r="F378" s="47"/>
      <c r="G378" s="45"/>
      <c r="H378" s="46"/>
      <c r="I378" s="47"/>
      <c r="J378" s="45"/>
      <c r="K378" s="46"/>
      <c r="N378" s="33"/>
      <c r="Q378" s="33"/>
    </row>
    <row r="379" spans="1:17" ht="19.5" customHeight="1" hidden="1">
      <c r="A379" s="530"/>
      <c r="B379" s="52"/>
      <c r="C379" s="47"/>
      <c r="D379" s="45"/>
      <c r="E379" s="46"/>
      <c r="F379" s="47"/>
      <c r="G379" s="45"/>
      <c r="H379" s="46"/>
      <c r="I379" s="47"/>
      <c r="J379" s="45"/>
      <c r="K379" s="46"/>
      <c r="N379" s="33"/>
      <c r="Q379" s="33"/>
    </row>
    <row r="380" spans="1:17" ht="19.5" customHeight="1" hidden="1" thickBot="1">
      <c r="A380" s="530"/>
      <c r="B380" s="52"/>
      <c r="C380" s="47"/>
      <c r="D380" s="45"/>
      <c r="E380" s="46"/>
      <c r="F380" s="47"/>
      <c r="G380" s="45"/>
      <c r="H380" s="46"/>
      <c r="I380" s="47"/>
      <c r="J380" s="45"/>
      <c r="K380" s="46"/>
      <c r="N380" s="33"/>
      <c r="Q380" s="33"/>
    </row>
    <row r="381" spans="1:17" ht="19.5" customHeight="1" hidden="1" thickBot="1">
      <c r="A381" s="530"/>
      <c r="B381" s="53"/>
      <c r="C381" s="48"/>
      <c r="D381" s="49"/>
      <c r="E381" s="50"/>
      <c r="F381" s="47"/>
      <c r="G381" s="45"/>
      <c r="H381" s="46"/>
      <c r="I381" s="47"/>
      <c r="J381" s="45"/>
      <c r="K381" s="46"/>
      <c r="N381" s="33"/>
      <c r="Q381" s="33"/>
    </row>
    <row r="382" spans="1:17" ht="19.5" customHeight="1" hidden="1">
      <c r="A382" s="531"/>
      <c r="B382" s="31" t="s">
        <v>113</v>
      </c>
      <c r="C382" s="56">
        <f>SUM(C377:C381)</f>
        <v>0</v>
      </c>
      <c r="D382" s="57"/>
      <c r="E382" s="66">
        <f>SUM(E377:E381)</f>
        <v>0</v>
      </c>
      <c r="F382" s="56">
        <f>SUM(F377:F381)</f>
        <v>0</v>
      </c>
      <c r="G382" s="57"/>
      <c r="H382" s="66">
        <f>SUM(H377:H381)</f>
        <v>0</v>
      </c>
      <c r="I382" s="56">
        <f>SUM(I377:I381)</f>
        <v>0</v>
      </c>
      <c r="J382" s="57"/>
      <c r="K382" s="66">
        <f>SUM(K377:K381)</f>
        <v>0</v>
      </c>
      <c r="N382" s="33"/>
      <c r="Q382" s="33"/>
    </row>
    <row r="383" spans="1:17" ht="19.5" customHeight="1" hidden="1">
      <c r="A383" s="13"/>
      <c r="B383" s="14"/>
      <c r="C383" s="15"/>
      <c r="D383" s="15"/>
      <c r="E383" s="15"/>
      <c r="F383" s="15"/>
      <c r="G383" s="15"/>
      <c r="H383" s="15"/>
      <c r="I383" s="15"/>
      <c r="J383" s="15"/>
      <c r="K383" s="16"/>
      <c r="N383" s="33"/>
      <c r="Q383" s="33"/>
    </row>
    <row r="384" spans="1:17" ht="19.5" customHeight="1" hidden="1">
      <c r="A384" s="576" t="s">
        <v>56</v>
      </c>
      <c r="B384" s="458"/>
      <c r="C384" s="58">
        <f>C382</f>
        <v>0</v>
      </c>
      <c r="D384" s="59"/>
      <c r="E384" s="65">
        <f>E382</f>
        <v>0</v>
      </c>
      <c r="F384" s="58">
        <f>F382</f>
        <v>0</v>
      </c>
      <c r="G384" s="59"/>
      <c r="H384" s="65">
        <f>H382</f>
        <v>0</v>
      </c>
      <c r="I384" s="58">
        <f>I382</f>
        <v>0</v>
      </c>
      <c r="J384" s="59"/>
      <c r="K384" s="65">
        <f>K382</f>
        <v>0</v>
      </c>
      <c r="N384" s="33"/>
      <c r="Q384" s="33"/>
    </row>
    <row r="385" spans="1:17" ht="19.5" customHeight="1" thickBot="1">
      <c r="A385" s="13"/>
      <c r="B385" s="14"/>
      <c r="C385" s="15"/>
      <c r="D385" s="15"/>
      <c r="E385" s="15"/>
      <c r="F385" s="15"/>
      <c r="G385" s="15"/>
      <c r="H385" s="15"/>
      <c r="I385" s="15"/>
      <c r="J385" s="15"/>
      <c r="K385" s="16"/>
      <c r="N385" s="33"/>
      <c r="Q385" s="33"/>
    </row>
    <row r="386" spans="1:17" ht="19.5" customHeight="1" thickBot="1">
      <c r="A386" s="581" t="s">
        <v>12</v>
      </c>
      <c r="B386" s="582"/>
      <c r="C386" s="69">
        <f>C251+C297+C349+C374+C384</f>
        <v>4639</v>
      </c>
      <c r="D386" s="70"/>
      <c r="E386" s="71">
        <f>E251+E297+E349+E374+E384</f>
        <v>36330</v>
      </c>
      <c r="F386" s="69">
        <f>F251+F297+F349+F374+F384</f>
        <v>5289</v>
      </c>
      <c r="G386" s="70"/>
      <c r="H386" s="71">
        <f>H251+H297+H349+H374+H384</f>
        <v>32260</v>
      </c>
      <c r="I386" s="69">
        <f>I251+I297+I349+I374+I384</f>
        <v>6059</v>
      </c>
      <c r="J386" s="70"/>
      <c r="K386" s="71">
        <f>K251+K297+K349+K374+K384</f>
        <v>32260</v>
      </c>
      <c r="N386" s="33"/>
      <c r="Q386" s="33"/>
    </row>
    <row r="387" spans="1:17" ht="19.5" customHeight="1" thickBot="1">
      <c r="A387" s="13"/>
      <c r="B387" s="14"/>
      <c r="C387" s="15"/>
      <c r="D387" s="15"/>
      <c r="E387" s="15"/>
      <c r="F387" s="15"/>
      <c r="G387" s="15"/>
      <c r="H387" s="15"/>
      <c r="I387" s="15"/>
      <c r="J387" s="15"/>
      <c r="K387" s="16"/>
      <c r="N387" s="33"/>
      <c r="Q387" s="33"/>
    </row>
    <row r="388" spans="1:17" ht="19.5" customHeight="1" thickBot="1">
      <c r="A388" s="551" t="s">
        <v>93</v>
      </c>
      <c r="B388" s="552"/>
      <c r="C388" s="552"/>
      <c r="D388" s="552"/>
      <c r="E388" s="552"/>
      <c r="F388" s="552"/>
      <c r="G388" s="552"/>
      <c r="H388" s="552"/>
      <c r="I388" s="552"/>
      <c r="J388" s="552"/>
      <c r="K388" s="553"/>
      <c r="N388" s="33"/>
      <c r="Q388" s="33"/>
    </row>
    <row r="389" spans="1:17" ht="19.5" customHeight="1" thickBot="1">
      <c r="A389" s="583" t="s">
        <v>40</v>
      </c>
      <c r="B389" s="584"/>
      <c r="C389" s="585" t="s">
        <v>353</v>
      </c>
      <c r="D389" s="586"/>
      <c r="E389" s="587"/>
      <c r="F389" s="585" t="s">
        <v>360</v>
      </c>
      <c r="G389" s="586"/>
      <c r="H389" s="587"/>
      <c r="I389" s="585" t="s">
        <v>389</v>
      </c>
      <c r="J389" s="586"/>
      <c r="K389" s="587"/>
      <c r="N389" s="33"/>
      <c r="Q389" s="33"/>
    </row>
    <row r="390" spans="1:17" ht="30.75" customHeight="1">
      <c r="A390" s="568" t="s">
        <v>120</v>
      </c>
      <c r="B390" s="38" t="s">
        <v>109</v>
      </c>
      <c r="C390" s="572" t="s">
        <v>33</v>
      </c>
      <c r="D390" s="573"/>
      <c r="E390" s="574" t="s">
        <v>34</v>
      </c>
      <c r="F390" s="572" t="s">
        <v>33</v>
      </c>
      <c r="G390" s="573"/>
      <c r="H390" s="574" t="s">
        <v>34</v>
      </c>
      <c r="I390" s="572" t="s">
        <v>33</v>
      </c>
      <c r="J390" s="573"/>
      <c r="K390" s="574" t="s">
        <v>34</v>
      </c>
      <c r="N390" s="33"/>
      <c r="Q390" s="33"/>
    </row>
    <row r="391" spans="1:17" ht="27.75" customHeight="1" thickBot="1">
      <c r="A391" s="569"/>
      <c r="B391" s="54" t="s">
        <v>121</v>
      </c>
      <c r="C391" s="75" t="s">
        <v>35</v>
      </c>
      <c r="D391" s="76" t="s">
        <v>36</v>
      </c>
      <c r="E391" s="588"/>
      <c r="F391" s="75" t="s">
        <v>35</v>
      </c>
      <c r="G391" s="76" t="s">
        <v>36</v>
      </c>
      <c r="H391" s="588"/>
      <c r="I391" s="75" t="s">
        <v>35</v>
      </c>
      <c r="J391" s="76" t="s">
        <v>36</v>
      </c>
      <c r="K391" s="588"/>
      <c r="N391" s="33"/>
      <c r="Q391" s="33"/>
    </row>
    <row r="392" spans="1:17" ht="30" customHeight="1">
      <c r="A392" s="435" t="s">
        <v>320</v>
      </c>
      <c r="B392" s="22" t="s">
        <v>491</v>
      </c>
      <c r="C392" s="44">
        <v>4</v>
      </c>
      <c r="D392" s="42" t="s">
        <v>492</v>
      </c>
      <c r="E392" s="43" t="s">
        <v>420</v>
      </c>
      <c r="F392" s="44">
        <v>4</v>
      </c>
      <c r="G392" s="42" t="s">
        <v>492</v>
      </c>
      <c r="H392" s="43" t="s">
        <v>420</v>
      </c>
      <c r="I392" s="44">
        <v>4</v>
      </c>
      <c r="J392" s="42" t="s">
        <v>492</v>
      </c>
      <c r="K392" s="43" t="s">
        <v>420</v>
      </c>
      <c r="N392" s="33"/>
      <c r="Q392" s="33"/>
    </row>
    <row r="393" spans="1:17" ht="19.5" customHeight="1">
      <c r="A393" s="436" t="s">
        <v>208</v>
      </c>
      <c r="B393" s="32" t="s">
        <v>493</v>
      </c>
      <c r="C393" s="72">
        <v>1</v>
      </c>
      <c r="D393" s="73" t="s">
        <v>492</v>
      </c>
      <c r="E393" s="74" t="s">
        <v>420</v>
      </c>
      <c r="F393" s="72">
        <v>1</v>
      </c>
      <c r="G393" s="73" t="s">
        <v>492</v>
      </c>
      <c r="H393" s="74" t="s">
        <v>420</v>
      </c>
      <c r="I393" s="72">
        <v>1</v>
      </c>
      <c r="J393" s="73" t="s">
        <v>492</v>
      </c>
      <c r="K393" s="74" t="s">
        <v>420</v>
      </c>
      <c r="N393" s="33"/>
      <c r="Q393" s="33"/>
    </row>
    <row r="394" spans="1:17" ht="19.5" customHeight="1">
      <c r="A394" s="436" t="s">
        <v>210</v>
      </c>
      <c r="B394" s="32" t="s">
        <v>494</v>
      </c>
      <c r="C394" s="72">
        <v>1</v>
      </c>
      <c r="D394" s="73" t="s">
        <v>492</v>
      </c>
      <c r="E394" s="74" t="s">
        <v>420</v>
      </c>
      <c r="F394" s="72">
        <v>1</v>
      </c>
      <c r="G394" s="73" t="s">
        <v>492</v>
      </c>
      <c r="H394" s="74" t="s">
        <v>420</v>
      </c>
      <c r="I394" s="72">
        <v>1</v>
      </c>
      <c r="J394" s="73" t="s">
        <v>492</v>
      </c>
      <c r="K394" s="74" t="s">
        <v>420</v>
      </c>
      <c r="N394" s="33"/>
      <c r="Q394" s="33"/>
    </row>
    <row r="395" spans="1:17" ht="19.5" customHeight="1">
      <c r="A395" s="23"/>
      <c r="B395" s="23"/>
      <c r="C395" s="47"/>
      <c r="D395" s="73"/>
      <c r="E395" s="46"/>
      <c r="F395" s="47"/>
      <c r="G395" s="73"/>
      <c r="H395" s="46"/>
      <c r="I395" s="47"/>
      <c r="J395" s="73"/>
      <c r="K395" s="74"/>
      <c r="N395" s="33"/>
      <c r="Q395" s="33"/>
    </row>
    <row r="396" spans="1:17" ht="19.5" customHeight="1" thickBot="1">
      <c r="A396" s="23"/>
      <c r="B396" s="23"/>
      <c r="C396" s="47"/>
      <c r="D396" s="45"/>
      <c r="E396" s="46"/>
      <c r="F396" s="47"/>
      <c r="G396" s="45"/>
      <c r="H396" s="46"/>
      <c r="I396" s="47"/>
      <c r="J396" s="45"/>
      <c r="K396" s="46"/>
      <c r="N396" s="33"/>
      <c r="Q396" s="33"/>
    </row>
    <row r="397" spans="1:17" ht="19.5" customHeight="1" thickBot="1">
      <c r="A397" s="576" t="s">
        <v>12</v>
      </c>
      <c r="B397" s="580"/>
      <c r="C397" s="58">
        <f>SUM(C392:C396)</f>
        <v>6</v>
      </c>
      <c r="D397" s="59"/>
      <c r="E397" s="65">
        <f>SUM(E392:E396)</f>
        <v>0</v>
      </c>
      <c r="F397" s="58">
        <f>SUM(F392:F396)</f>
        <v>6</v>
      </c>
      <c r="G397" s="59"/>
      <c r="H397" s="65">
        <f>SUM(H392:H396)</f>
        <v>0</v>
      </c>
      <c r="I397" s="58">
        <f>SUM(I392:I396)</f>
        <v>6</v>
      </c>
      <c r="J397" s="59"/>
      <c r="K397" s="65">
        <f>SUM(K392:K396)</f>
        <v>0</v>
      </c>
      <c r="N397" s="33"/>
      <c r="Q397" s="33"/>
    </row>
    <row r="398" spans="1:17" ht="19.5" customHeight="1" thickBot="1">
      <c r="A398" s="13"/>
      <c r="B398" s="14"/>
      <c r="C398" s="15"/>
      <c r="D398" s="15"/>
      <c r="E398" s="15"/>
      <c r="F398" s="15"/>
      <c r="G398" s="15"/>
      <c r="H398" s="15"/>
      <c r="I398" s="15"/>
      <c r="J398" s="15"/>
      <c r="K398" s="16"/>
      <c r="N398" s="33"/>
      <c r="Q398" s="33"/>
    </row>
    <row r="399" spans="1:17" ht="19.5" customHeight="1" thickBot="1">
      <c r="A399" s="547" t="s">
        <v>12</v>
      </c>
      <c r="B399" s="548"/>
      <c r="C399" s="60">
        <f>C386+C397</f>
        <v>4645</v>
      </c>
      <c r="D399" s="61"/>
      <c r="E399" s="63">
        <f>E386+E397</f>
        <v>36330</v>
      </c>
      <c r="F399" s="60">
        <f>F386+F397</f>
        <v>5295</v>
      </c>
      <c r="G399" s="61"/>
      <c r="H399" s="63">
        <f>H386+H397</f>
        <v>32260</v>
      </c>
      <c r="I399" s="60">
        <f>I386+I397</f>
        <v>6065</v>
      </c>
      <c r="J399" s="61"/>
      <c r="K399" s="63">
        <f>K386+K397</f>
        <v>32260</v>
      </c>
      <c r="N399" s="33"/>
      <c r="Q399" s="33"/>
    </row>
    <row r="400" ht="15" customHeight="1"/>
    <row r="401" ht="15" customHeight="1"/>
  </sheetData>
  <sheetProtection/>
  <mergeCells count="104">
    <mergeCell ref="K390:K391"/>
    <mergeCell ref="A397:B397"/>
    <mergeCell ref="A399:B399"/>
    <mergeCell ref="A390:A391"/>
    <mergeCell ref="C390:D390"/>
    <mergeCell ref="E390:E391"/>
    <mergeCell ref="F390:G390"/>
    <mergeCell ref="H390:H391"/>
    <mergeCell ref="I390:J390"/>
    <mergeCell ref="A384:B384"/>
    <mergeCell ref="A386:B386"/>
    <mergeCell ref="A388:K388"/>
    <mergeCell ref="A389:B389"/>
    <mergeCell ref="C389:E389"/>
    <mergeCell ref="F389:H389"/>
    <mergeCell ref="I389:K389"/>
    <mergeCell ref="A351:K351"/>
    <mergeCell ref="A352:A365"/>
    <mergeCell ref="A367:A372"/>
    <mergeCell ref="A374:B374"/>
    <mergeCell ref="A376:K376"/>
    <mergeCell ref="A377:A382"/>
    <mergeCell ref="A308:A314"/>
    <mergeCell ref="A316:A322"/>
    <mergeCell ref="A324:A333"/>
    <mergeCell ref="A335:A340"/>
    <mergeCell ref="A342:A347"/>
    <mergeCell ref="A349:B349"/>
    <mergeCell ref="A275:A280"/>
    <mergeCell ref="A282:A287"/>
    <mergeCell ref="A289:A295"/>
    <mergeCell ref="A297:B297"/>
    <mergeCell ref="A299:K299"/>
    <mergeCell ref="A300:A306"/>
    <mergeCell ref="A236:A241"/>
    <mergeCell ref="A249:B249"/>
    <mergeCell ref="A251:B251"/>
    <mergeCell ref="A253:K253"/>
    <mergeCell ref="A254:A259"/>
    <mergeCell ref="A243:A248"/>
    <mergeCell ref="A206:A211"/>
    <mergeCell ref="A212:B212"/>
    <mergeCell ref="A214:K214"/>
    <mergeCell ref="A215:A220"/>
    <mergeCell ref="A222:A227"/>
    <mergeCell ref="A229:A234"/>
    <mergeCell ref="A176:A181"/>
    <mergeCell ref="A183:A188"/>
    <mergeCell ref="A190:A195"/>
    <mergeCell ref="A196:B196"/>
    <mergeCell ref="A198:K198"/>
    <mergeCell ref="A199:A204"/>
    <mergeCell ref="A77:B77"/>
    <mergeCell ref="A79:K79"/>
    <mergeCell ref="A80:A89"/>
    <mergeCell ref="A91:A100"/>
    <mergeCell ref="A102:A108"/>
    <mergeCell ref="A169:A174"/>
    <mergeCell ref="K23:K24"/>
    <mergeCell ref="A25:A36"/>
    <mergeCell ref="A38:A43"/>
    <mergeCell ref="A45:A53"/>
    <mergeCell ref="A55:A60"/>
    <mergeCell ref="A70:A76"/>
    <mergeCell ref="C22:E22"/>
    <mergeCell ref="F22:H22"/>
    <mergeCell ref="I22:K22"/>
    <mergeCell ref="A23:A24"/>
    <mergeCell ref="B23:B24"/>
    <mergeCell ref="C23:D23"/>
    <mergeCell ref="E23:E24"/>
    <mergeCell ref="F23:G23"/>
    <mergeCell ref="H23:H24"/>
    <mergeCell ref="I23:J23"/>
    <mergeCell ref="A4:K4"/>
    <mergeCell ref="H6:K6"/>
    <mergeCell ref="A8:B8"/>
    <mergeCell ref="C18:K18"/>
    <mergeCell ref="A19:K19"/>
    <mergeCell ref="A20:K20"/>
    <mergeCell ref="C8:K8"/>
    <mergeCell ref="C9:K9"/>
    <mergeCell ref="C10:K10"/>
    <mergeCell ref="C11:K11"/>
    <mergeCell ref="A261:A266"/>
    <mergeCell ref="A268:A273"/>
    <mergeCell ref="A62:A68"/>
    <mergeCell ref="A21:K21"/>
    <mergeCell ref="C14:K14"/>
    <mergeCell ref="C15:K15"/>
    <mergeCell ref="C16:K16"/>
    <mergeCell ref="C17:K17"/>
    <mergeCell ref="A132:A153"/>
    <mergeCell ref="A154:B154"/>
    <mergeCell ref="A156:K156"/>
    <mergeCell ref="A157:A161"/>
    <mergeCell ref="A163:A167"/>
    <mergeCell ref="C12:K12"/>
    <mergeCell ref="C13:K13"/>
    <mergeCell ref="A7:B7"/>
    <mergeCell ref="C7:K7"/>
    <mergeCell ref="A110:A123"/>
    <mergeCell ref="A125:A130"/>
    <mergeCell ref="A22:B22"/>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A4:K356"/>
  <sheetViews>
    <sheetView tabSelected="1" zoomScalePageLayoutView="0" workbookViewId="0" topLeftCell="A4">
      <selection activeCell="O20" sqref="O20"/>
    </sheetView>
  </sheetViews>
  <sheetFormatPr defaultColWidth="9.140625" defaultRowHeight="12.75"/>
  <cols>
    <col min="1" max="1" width="23.00390625" style="25" customWidth="1"/>
    <col min="2" max="2" width="49.7109375" style="25" customWidth="1"/>
    <col min="3" max="9" width="8.7109375" style="33" customWidth="1"/>
    <col min="10" max="10" width="6.421875" style="33" customWidth="1"/>
    <col min="11" max="11" width="8.7109375" style="33" customWidth="1"/>
    <col min="12" max="16384" width="9.140625" style="25" customWidth="1"/>
  </cols>
  <sheetData>
    <row r="2" ht="12.75" customHeight="1"/>
    <row r="3" ht="12.75" customHeight="1"/>
    <row r="4" spans="1:11" ht="17.25" customHeight="1">
      <c r="A4" s="449" t="s">
        <v>503</v>
      </c>
      <c r="B4" s="449"/>
      <c r="C4" s="449"/>
      <c r="D4" s="449"/>
      <c r="E4" s="449"/>
      <c r="F4" s="449"/>
      <c r="G4" s="449"/>
      <c r="H4" s="449"/>
      <c r="I4" s="449"/>
      <c r="J4" s="449"/>
      <c r="K4" s="449"/>
    </row>
    <row r="5" ht="12.75" customHeight="1"/>
    <row r="6" spans="8:11" ht="12.75" customHeight="1" thickBot="1">
      <c r="H6" s="549" t="s">
        <v>391</v>
      </c>
      <c r="I6" s="550"/>
      <c r="J6" s="550"/>
      <c r="K6" s="550"/>
    </row>
    <row r="7" spans="1:11" ht="19.5" customHeight="1" thickBot="1">
      <c r="A7" s="535" t="s">
        <v>86</v>
      </c>
      <c r="B7" s="536"/>
      <c r="C7" s="537" t="s">
        <v>37</v>
      </c>
      <c r="D7" s="538"/>
      <c r="E7" s="538"/>
      <c r="F7" s="538"/>
      <c r="G7" s="538"/>
      <c r="H7" s="538"/>
      <c r="I7" s="538"/>
      <c r="J7" s="538"/>
      <c r="K7" s="539"/>
    </row>
    <row r="8" spans="1:11" ht="19.5" customHeight="1" thickBot="1">
      <c r="A8" s="535" t="s">
        <v>87</v>
      </c>
      <c r="B8" s="536"/>
      <c r="C8" s="537" t="s">
        <v>11</v>
      </c>
      <c r="D8" s="538"/>
      <c r="E8" s="538"/>
      <c r="F8" s="538"/>
      <c r="G8" s="538"/>
      <c r="H8" s="538"/>
      <c r="I8" s="538"/>
      <c r="J8" s="538"/>
      <c r="K8" s="539"/>
    </row>
    <row r="9" spans="1:11" ht="19.5" customHeight="1">
      <c r="A9" s="205" t="s">
        <v>88</v>
      </c>
      <c r="B9" s="39" t="s">
        <v>89</v>
      </c>
      <c r="C9" s="557" t="s">
        <v>128</v>
      </c>
      <c r="D9" s="558"/>
      <c r="E9" s="558"/>
      <c r="F9" s="558"/>
      <c r="G9" s="558"/>
      <c r="H9" s="558"/>
      <c r="I9" s="558"/>
      <c r="J9" s="558"/>
      <c r="K9" s="559"/>
    </row>
    <row r="10" spans="1:11" ht="19.5" customHeight="1">
      <c r="A10" s="206"/>
      <c r="B10" s="40" t="s">
        <v>90</v>
      </c>
      <c r="C10" s="589"/>
      <c r="D10" s="590"/>
      <c r="E10" s="590"/>
      <c r="F10" s="590"/>
      <c r="G10" s="590"/>
      <c r="H10" s="590"/>
      <c r="I10" s="590"/>
      <c r="J10" s="590"/>
      <c r="K10" s="591"/>
    </row>
    <row r="11" spans="1:11" ht="19.5" customHeight="1">
      <c r="A11" s="206"/>
      <c r="B11" s="40" t="s">
        <v>91</v>
      </c>
      <c r="C11" s="592"/>
      <c r="D11" s="593"/>
      <c r="E11" s="593"/>
      <c r="F11" s="593"/>
      <c r="G11" s="593"/>
      <c r="H11" s="593"/>
      <c r="I11" s="593"/>
      <c r="J11" s="593"/>
      <c r="K11" s="594"/>
    </row>
    <row r="12" spans="1:11" ht="19.5" customHeight="1">
      <c r="A12" s="206"/>
      <c r="B12" s="40" t="s">
        <v>106</v>
      </c>
      <c r="C12" s="592"/>
      <c r="D12" s="593"/>
      <c r="E12" s="593"/>
      <c r="F12" s="593"/>
      <c r="G12" s="593"/>
      <c r="H12" s="593"/>
      <c r="I12" s="593"/>
      <c r="J12" s="593"/>
      <c r="K12" s="594"/>
    </row>
    <row r="13" spans="1:11" ht="19.5" customHeight="1">
      <c r="A13" s="206"/>
      <c r="B13" s="40" t="s">
        <v>92</v>
      </c>
      <c r="C13" s="592"/>
      <c r="D13" s="593"/>
      <c r="E13" s="593"/>
      <c r="F13" s="593"/>
      <c r="G13" s="593"/>
      <c r="H13" s="593"/>
      <c r="I13" s="593"/>
      <c r="J13" s="593"/>
      <c r="K13" s="594"/>
    </row>
    <row r="14" spans="1:11" ht="19.5" customHeight="1">
      <c r="A14" s="206"/>
      <c r="B14" s="40" t="s">
        <v>112</v>
      </c>
      <c r="C14" s="595">
        <f>C16+C17+C18</f>
        <v>0</v>
      </c>
      <c r="D14" s="596"/>
      <c r="E14" s="596"/>
      <c r="F14" s="596"/>
      <c r="G14" s="596"/>
      <c r="H14" s="596"/>
      <c r="I14" s="596"/>
      <c r="J14" s="596"/>
      <c r="K14" s="597"/>
    </row>
    <row r="15" spans="1:11" ht="19.5" customHeight="1">
      <c r="A15" s="206"/>
      <c r="B15" s="40" t="s">
        <v>500</v>
      </c>
      <c r="C15" s="595">
        <v>0</v>
      </c>
      <c r="D15" s="596"/>
      <c r="E15" s="596"/>
      <c r="F15" s="596"/>
      <c r="G15" s="596"/>
      <c r="H15" s="596"/>
      <c r="I15" s="596"/>
      <c r="J15" s="596"/>
      <c r="K15" s="597"/>
    </row>
    <row r="16" spans="1:11" ht="19.5" customHeight="1">
      <c r="A16" s="206"/>
      <c r="B16" s="40" t="s">
        <v>359</v>
      </c>
      <c r="C16" s="595"/>
      <c r="D16" s="596"/>
      <c r="E16" s="596"/>
      <c r="F16" s="596"/>
      <c r="G16" s="596"/>
      <c r="H16" s="596"/>
      <c r="I16" s="596"/>
      <c r="J16" s="596"/>
      <c r="K16" s="597"/>
    </row>
    <row r="17" spans="1:11" ht="19.5" customHeight="1">
      <c r="A17" s="206"/>
      <c r="B17" s="40" t="s">
        <v>388</v>
      </c>
      <c r="C17" s="595"/>
      <c r="D17" s="596"/>
      <c r="E17" s="596"/>
      <c r="F17" s="596"/>
      <c r="G17" s="596"/>
      <c r="H17" s="596"/>
      <c r="I17" s="596"/>
      <c r="J17" s="596"/>
      <c r="K17" s="597"/>
    </row>
    <row r="18" spans="1:11" ht="19.5" customHeight="1" thickBot="1">
      <c r="A18" s="207"/>
      <c r="B18" s="41" t="s">
        <v>501</v>
      </c>
      <c r="C18" s="595"/>
      <c r="D18" s="596"/>
      <c r="E18" s="596"/>
      <c r="F18" s="596"/>
      <c r="G18" s="596"/>
      <c r="H18" s="596"/>
      <c r="I18" s="596"/>
      <c r="J18" s="596"/>
      <c r="K18" s="597"/>
    </row>
    <row r="19" spans="1:11" ht="19.5" customHeight="1" thickBot="1">
      <c r="A19" s="551" t="s">
        <v>93</v>
      </c>
      <c r="B19" s="552"/>
      <c r="C19" s="552"/>
      <c r="D19" s="552"/>
      <c r="E19" s="552"/>
      <c r="F19" s="552"/>
      <c r="G19" s="552"/>
      <c r="H19" s="552"/>
      <c r="I19" s="552"/>
      <c r="J19" s="552"/>
      <c r="K19" s="553"/>
    </row>
    <row r="20" spans="1:11" ht="19.5" customHeight="1">
      <c r="A20" s="554" t="s">
        <v>107</v>
      </c>
      <c r="B20" s="555"/>
      <c r="C20" s="555"/>
      <c r="D20" s="555"/>
      <c r="E20" s="555"/>
      <c r="F20" s="555"/>
      <c r="G20" s="555"/>
      <c r="H20" s="555"/>
      <c r="I20" s="555"/>
      <c r="J20" s="555"/>
      <c r="K20" s="556"/>
    </row>
    <row r="21" spans="1:11" ht="19.5" customHeight="1" thickBot="1">
      <c r="A21" s="540" t="s">
        <v>39</v>
      </c>
      <c r="B21" s="541"/>
      <c r="C21" s="542"/>
      <c r="D21" s="542"/>
      <c r="E21" s="542"/>
      <c r="F21" s="542"/>
      <c r="G21" s="542"/>
      <c r="H21" s="542"/>
      <c r="I21" s="542"/>
      <c r="J21" s="542"/>
      <c r="K21" s="543"/>
    </row>
    <row r="22" spans="1:11" ht="19.5" customHeight="1" thickBot="1">
      <c r="A22" s="563" t="s">
        <v>40</v>
      </c>
      <c r="B22" s="564"/>
      <c r="C22" s="565" t="s">
        <v>360</v>
      </c>
      <c r="D22" s="566"/>
      <c r="E22" s="567"/>
      <c r="F22" s="565" t="s">
        <v>389</v>
      </c>
      <c r="G22" s="566"/>
      <c r="H22" s="567"/>
      <c r="I22" s="565" t="s">
        <v>502</v>
      </c>
      <c r="J22" s="566"/>
      <c r="K22" s="567"/>
    </row>
    <row r="23" spans="1:11" ht="27" customHeight="1">
      <c r="A23" s="568" t="s">
        <v>108</v>
      </c>
      <c r="B23" s="570" t="s">
        <v>109</v>
      </c>
      <c r="C23" s="572" t="s">
        <v>33</v>
      </c>
      <c r="D23" s="573"/>
      <c r="E23" s="574" t="s">
        <v>34</v>
      </c>
      <c r="F23" s="572" t="s">
        <v>33</v>
      </c>
      <c r="G23" s="573"/>
      <c r="H23" s="574" t="s">
        <v>34</v>
      </c>
      <c r="I23" s="572" t="s">
        <v>33</v>
      </c>
      <c r="J23" s="573"/>
      <c r="K23" s="574" t="s">
        <v>34</v>
      </c>
    </row>
    <row r="24" spans="1:11" ht="19.5" customHeight="1" thickBot="1">
      <c r="A24" s="569"/>
      <c r="B24" s="571"/>
      <c r="C24" s="67" t="s">
        <v>35</v>
      </c>
      <c r="D24" s="68" t="s">
        <v>36</v>
      </c>
      <c r="E24" s="575"/>
      <c r="F24" s="67" t="s">
        <v>35</v>
      </c>
      <c r="G24" s="68" t="s">
        <v>36</v>
      </c>
      <c r="H24" s="575"/>
      <c r="I24" s="67" t="s">
        <v>35</v>
      </c>
      <c r="J24" s="68" t="s">
        <v>36</v>
      </c>
      <c r="K24" s="575"/>
    </row>
    <row r="25" spans="1:11" ht="19.5" customHeight="1">
      <c r="A25" s="529" t="s">
        <v>130</v>
      </c>
      <c r="B25" s="51"/>
      <c r="C25" s="209"/>
      <c r="D25" s="265"/>
      <c r="E25" s="208"/>
      <c r="F25" s="209"/>
      <c r="G25" s="265"/>
      <c r="H25" s="208"/>
      <c r="I25" s="209"/>
      <c r="J25" s="265"/>
      <c r="K25" s="208"/>
    </row>
    <row r="26" spans="1:11" ht="19.5" customHeight="1">
      <c r="A26" s="530"/>
      <c r="B26" s="55"/>
      <c r="C26" s="266"/>
      <c r="D26" s="210"/>
      <c r="E26" s="267"/>
      <c r="F26" s="266"/>
      <c r="G26" s="210"/>
      <c r="H26" s="267"/>
      <c r="I26" s="266"/>
      <c r="J26" s="210"/>
      <c r="K26" s="267"/>
    </row>
    <row r="27" spans="1:11" ht="19.5" customHeight="1">
      <c r="A27" s="530"/>
      <c r="B27" s="52"/>
      <c r="C27" s="266"/>
      <c r="D27" s="210"/>
      <c r="E27" s="267"/>
      <c r="F27" s="266"/>
      <c r="G27" s="210"/>
      <c r="H27" s="267"/>
      <c r="I27" s="266"/>
      <c r="J27" s="210"/>
      <c r="K27" s="267"/>
    </row>
    <row r="28" spans="1:11" ht="19.5" customHeight="1">
      <c r="A28" s="530"/>
      <c r="B28" s="52"/>
      <c r="C28" s="266"/>
      <c r="D28" s="210"/>
      <c r="E28" s="267"/>
      <c r="F28" s="266"/>
      <c r="G28" s="210"/>
      <c r="H28" s="267"/>
      <c r="I28" s="266"/>
      <c r="J28" s="210"/>
      <c r="K28" s="267"/>
    </row>
    <row r="29" spans="1:11" ht="19.5" customHeight="1">
      <c r="A29" s="530"/>
      <c r="B29" s="52"/>
      <c r="C29" s="266"/>
      <c r="D29" s="210"/>
      <c r="E29" s="267"/>
      <c r="F29" s="266"/>
      <c r="G29" s="210"/>
      <c r="H29" s="267"/>
      <c r="I29" s="266"/>
      <c r="J29" s="210"/>
      <c r="K29" s="267"/>
    </row>
    <row r="30" spans="1:11" ht="19.5" customHeight="1">
      <c r="A30" s="530"/>
      <c r="B30" s="52"/>
      <c r="C30" s="266"/>
      <c r="D30" s="210"/>
      <c r="E30" s="267"/>
      <c r="F30" s="266"/>
      <c r="G30" s="210"/>
      <c r="H30" s="267"/>
      <c r="I30" s="266"/>
      <c r="J30" s="210"/>
      <c r="K30" s="267"/>
    </row>
    <row r="31" spans="1:11" ht="19.5" customHeight="1" thickBot="1">
      <c r="A31" s="530"/>
      <c r="B31" s="52"/>
      <c r="C31" s="266"/>
      <c r="D31" s="210"/>
      <c r="E31" s="267"/>
      <c r="F31" s="266"/>
      <c r="G31" s="210"/>
      <c r="H31" s="267"/>
      <c r="I31" s="266"/>
      <c r="J31" s="210"/>
      <c r="K31" s="267"/>
    </row>
    <row r="32" spans="1:11" ht="19.5" customHeight="1" thickBot="1">
      <c r="A32" s="531"/>
      <c r="B32" s="31" t="s">
        <v>113</v>
      </c>
      <c r="C32" s="268">
        <f>SUM(C25:C31)</f>
        <v>0</v>
      </c>
      <c r="D32" s="269"/>
      <c r="E32" s="270">
        <f>SUM(E25:E31)</f>
        <v>0</v>
      </c>
      <c r="F32" s="268">
        <f>SUM(F25:F31)</f>
        <v>0</v>
      </c>
      <c r="G32" s="269"/>
      <c r="H32" s="270">
        <f>SUM(H25:H31)</f>
        <v>0</v>
      </c>
      <c r="I32" s="268">
        <f>SUM(I25:I31)</f>
        <v>0</v>
      </c>
      <c r="J32" s="269"/>
      <c r="K32" s="270">
        <f>SUM(K25:K31)</f>
        <v>0</v>
      </c>
    </row>
    <row r="33" spans="1:11" ht="19.5" customHeight="1">
      <c r="A33" s="13"/>
      <c r="B33" s="14"/>
      <c r="C33" s="15"/>
      <c r="D33" s="15"/>
      <c r="E33" s="15"/>
      <c r="F33" s="15"/>
      <c r="G33" s="15"/>
      <c r="H33" s="15"/>
      <c r="I33" s="15"/>
      <c r="J33" s="15"/>
      <c r="K33" s="16"/>
    </row>
    <row r="34" spans="1:11" ht="19.5" customHeight="1" hidden="1">
      <c r="A34" s="529" t="s">
        <v>131</v>
      </c>
      <c r="B34" s="51"/>
      <c r="C34" s="44"/>
      <c r="D34" s="42"/>
      <c r="E34" s="43"/>
      <c r="F34" s="44"/>
      <c r="G34" s="42"/>
      <c r="H34" s="43"/>
      <c r="I34" s="44"/>
      <c r="J34" s="42"/>
      <c r="K34" s="43"/>
    </row>
    <row r="35" spans="1:11" ht="19.5" customHeight="1" hidden="1">
      <c r="A35" s="530"/>
      <c r="B35" s="55"/>
      <c r="C35" s="47"/>
      <c r="D35" s="45"/>
      <c r="E35" s="46"/>
      <c r="F35" s="47"/>
      <c r="G35" s="45"/>
      <c r="H35" s="46"/>
      <c r="I35" s="47"/>
      <c r="J35" s="45"/>
      <c r="K35" s="46"/>
    </row>
    <row r="36" spans="1:11" ht="19.5" customHeight="1" hidden="1">
      <c r="A36" s="530"/>
      <c r="B36" s="52"/>
      <c r="C36" s="47"/>
      <c r="D36" s="45"/>
      <c r="E36" s="46"/>
      <c r="F36" s="47"/>
      <c r="G36" s="45"/>
      <c r="H36" s="46"/>
      <c r="I36" s="47"/>
      <c r="J36" s="45"/>
      <c r="K36" s="46"/>
    </row>
    <row r="37" spans="1:11" ht="19.5" customHeight="1" hidden="1">
      <c r="A37" s="530"/>
      <c r="B37" s="52"/>
      <c r="C37" s="47"/>
      <c r="D37" s="45"/>
      <c r="E37" s="46"/>
      <c r="F37" s="47"/>
      <c r="G37" s="45"/>
      <c r="H37" s="46"/>
      <c r="I37" s="47"/>
      <c r="J37" s="45"/>
      <c r="K37" s="46"/>
    </row>
    <row r="38" spans="1:11" ht="19.5" customHeight="1" hidden="1">
      <c r="A38" s="530"/>
      <c r="B38" s="53"/>
      <c r="C38" s="48"/>
      <c r="D38" s="49"/>
      <c r="E38" s="50"/>
      <c r="F38" s="47"/>
      <c r="G38" s="45"/>
      <c r="H38" s="46"/>
      <c r="I38" s="47"/>
      <c r="J38" s="45"/>
      <c r="K38" s="46"/>
    </row>
    <row r="39" spans="1:11" ht="19.5" customHeight="1" hidden="1">
      <c r="A39" s="531"/>
      <c r="B39" s="31" t="s">
        <v>113</v>
      </c>
      <c r="C39" s="56">
        <f>SUM(C34:C38)</f>
        <v>0</v>
      </c>
      <c r="D39" s="57"/>
      <c r="E39" s="66">
        <f>SUM(E34:E38)</f>
        <v>0</v>
      </c>
      <c r="F39" s="56">
        <f>SUM(F34:F38)</f>
        <v>0</v>
      </c>
      <c r="G39" s="57"/>
      <c r="H39" s="66">
        <f>SUM(H34:H38)</f>
        <v>0</v>
      </c>
      <c r="I39" s="56">
        <f>SUM(I34:I38)</f>
        <v>0</v>
      </c>
      <c r="J39" s="57"/>
      <c r="K39" s="66">
        <f>SUM(K34:K38)</f>
        <v>0</v>
      </c>
    </row>
    <row r="40" spans="1:11" ht="19.5" customHeight="1" thickBot="1">
      <c r="A40" s="13"/>
      <c r="B40" s="14"/>
      <c r="C40" s="15"/>
      <c r="D40" s="15"/>
      <c r="E40" s="15"/>
      <c r="F40" s="15"/>
      <c r="G40" s="15"/>
      <c r="H40" s="15"/>
      <c r="I40" s="15"/>
      <c r="J40" s="15"/>
      <c r="K40" s="16"/>
    </row>
    <row r="41" spans="1:11" ht="19.5" customHeight="1">
      <c r="A41" s="529" t="s">
        <v>132</v>
      </c>
      <c r="B41" s="51"/>
      <c r="C41" s="209"/>
      <c r="D41" s="265"/>
      <c r="E41" s="208"/>
      <c r="F41" s="209"/>
      <c r="G41" s="265"/>
      <c r="H41" s="208"/>
      <c r="I41" s="209"/>
      <c r="J41" s="265"/>
      <c r="K41" s="208"/>
    </row>
    <row r="42" spans="1:11" ht="19.5" customHeight="1">
      <c r="A42" s="530"/>
      <c r="B42" s="52"/>
      <c r="C42" s="266"/>
      <c r="D42" s="210"/>
      <c r="E42" s="267"/>
      <c r="F42" s="266"/>
      <c r="G42" s="210"/>
      <c r="H42" s="267"/>
      <c r="I42" s="266"/>
      <c r="J42" s="210"/>
      <c r="K42" s="267"/>
    </row>
    <row r="43" spans="1:11" ht="19.5" customHeight="1">
      <c r="A43" s="530"/>
      <c r="B43" s="52"/>
      <c r="C43" s="266"/>
      <c r="D43" s="210"/>
      <c r="E43" s="267"/>
      <c r="F43" s="266"/>
      <c r="G43" s="210"/>
      <c r="H43" s="267"/>
      <c r="I43" s="266"/>
      <c r="J43" s="210"/>
      <c r="K43" s="267"/>
    </row>
    <row r="44" spans="1:11" ht="19.5" customHeight="1">
      <c r="A44" s="530"/>
      <c r="B44" s="52"/>
      <c r="C44" s="266"/>
      <c r="D44" s="210"/>
      <c r="E44" s="267"/>
      <c r="F44" s="266"/>
      <c r="G44" s="210"/>
      <c r="H44" s="267"/>
      <c r="I44" s="266"/>
      <c r="J44" s="210"/>
      <c r="K44" s="267"/>
    </row>
    <row r="45" spans="1:11" ht="19.5" customHeight="1" thickBot="1">
      <c r="A45" s="530"/>
      <c r="B45" s="53"/>
      <c r="C45" s="271"/>
      <c r="D45" s="272"/>
      <c r="E45" s="273"/>
      <c r="F45" s="266"/>
      <c r="G45" s="210"/>
      <c r="H45" s="267"/>
      <c r="I45" s="266"/>
      <c r="J45" s="210"/>
      <c r="K45" s="267"/>
    </row>
    <row r="46" spans="1:11" ht="19.5" customHeight="1" thickBot="1">
      <c r="A46" s="531"/>
      <c r="B46" s="31" t="s">
        <v>113</v>
      </c>
      <c r="C46" s="268">
        <f>SUM(C41:C45)</f>
        <v>0</v>
      </c>
      <c r="D46" s="269"/>
      <c r="E46" s="270">
        <f>SUM(E41:E45)</f>
        <v>0</v>
      </c>
      <c r="F46" s="268">
        <f>SUM(F41:F45)</f>
        <v>0</v>
      </c>
      <c r="G46" s="269"/>
      <c r="H46" s="270">
        <f>SUM(H41:H45)</f>
        <v>0</v>
      </c>
      <c r="I46" s="268">
        <f>SUM(I41:I45)</f>
        <v>0</v>
      </c>
      <c r="J46" s="269"/>
      <c r="K46" s="270">
        <f>SUM(K41:K45)</f>
        <v>0</v>
      </c>
    </row>
    <row r="47" spans="1:11" ht="19.5" customHeight="1" thickBot="1">
      <c r="A47" s="13"/>
      <c r="B47" s="14"/>
      <c r="C47" s="15"/>
      <c r="D47" s="15"/>
      <c r="E47" s="15"/>
      <c r="F47" s="15"/>
      <c r="G47" s="15"/>
      <c r="H47" s="15"/>
      <c r="I47" s="15"/>
      <c r="J47" s="15"/>
      <c r="K47" s="16"/>
    </row>
    <row r="48" spans="1:11" ht="19.5" customHeight="1" hidden="1">
      <c r="A48" s="529" t="s">
        <v>133</v>
      </c>
      <c r="B48" s="51"/>
      <c r="C48" s="44"/>
      <c r="D48" s="42"/>
      <c r="E48" s="43"/>
      <c r="F48" s="44"/>
      <c r="G48" s="42"/>
      <c r="H48" s="43"/>
      <c r="I48" s="44"/>
      <c r="J48" s="42"/>
      <c r="K48" s="43"/>
    </row>
    <row r="49" spans="1:11" ht="19.5" customHeight="1" hidden="1">
      <c r="A49" s="530"/>
      <c r="B49" s="55"/>
      <c r="C49" s="47"/>
      <c r="D49" s="45"/>
      <c r="E49" s="46"/>
      <c r="F49" s="47"/>
      <c r="G49" s="45"/>
      <c r="H49" s="46"/>
      <c r="I49" s="47"/>
      <c r="J49" s="45"/>
      <c r="K49" s="46"/>
    </row>
    <row r="50" spans="1:11" ht="19.5" customHeight="1" hidden="1">
      <c r="A50" s="530"/>
      <c r="B50" s="52"/>
      <c r="C50" s="47"/>
      <c r="D50" s="45"/>
      <c r="E50" s="46"/>
      <c r="F50" s="47"/>
      <c r="G50" s="45"/>
      <c r="H50" s="46"/>
      <c r="I50" s="47"/>
      <c r="J50" s="45"/>
      <c r="K50" s="46"/>
    </row>
    <row r="51" spans="1:11" ht="19.5" customHeight="1" hidden="1">
      <c r="A51" s="530"/>
      <c r="B51" s="52"/>
      <c r="C51" s="47"/>
      <c r="D51" s="45"/>
      <c r="E51" s="46"/>
      <c r="F51" s="47"/>
      <c r="G51" s="45"/>
      <c r="H51" s="46"/>
      <c r="I51" s="47"/>
      <c r="J51" s="45"/>
      <c r="K51" s="46"/>
    </row>
    <row r="52" spans="1:11" ht="19.5" customHeight="1" hidden="1">
      <c r="A52" s="530"/>
      <c r="B52" s="53"/>
      <c r="C52" s="48"/>
      <c r="D52" s="49"/>
      <c r="E52" s="50"/>
      <c r="F52" s="47"/>
      <c r="G52" s="45"/>
      <c r="H52" s="46"/>
      <c r="I52" s="47"/>
      <c r="J52" s="45"/>
      <c r="K52" s="46"/>
    </row>
    <row r="53" spans="1:11" ht="19.5" customHeight="1" hidden="1">
      <c r="A53" s="531"/>
      <c r="B53" s="31" t="s">
        <v>113</v>
      </c>
      <c r="C53" s="56">
        <f>SUM(C48:C52)</f>
        <v>0</v>
      </c>
      <c r="D53" s="57"/>
      <c r="E53" s="66">
        <f>SUM(E48:E52)</f>
        <v>0</v>
      </c>
      <c r="F53" s="56">
        <f>SUM(F48:F52)</f>
        <v>0</v>
      </c>
      <c r="G53" s="57"/>
      <c r="H53" s="66">
        <f>SUM(H48:H52)</f>
        <v>0</v>
      </c>
      <c r="I53" s="56">
        <f>SUM(I48:I52)</f>
        <v>0</v>
      </c>
      <c r="J53" s="57"/>
      <c r="K53" s="66">
        <f>SUM(K48:K52)</f>
        <v>0</v>
      </c>
    </row>
    <row r="54" spans="1:11" ht="19.5" customHeight="1" hidden="1">
      <c r="A54" s="13"/>
      <c r="B54" s="14"/>
      <c r="C54" s="15"/>
      <c r="D54" s="15"/>
      <c r="E54" s="15"/>
      <c r="F54" s="15"/>
      <c r="G54" s="15"/>
      <c r="H54" s="15"/>
      <c r="I54" s="15"/>
      <c r="J54" s="15"/>
      <c r="K54" s="16"/>
    </row>
    <row r="55" spans="1:11" ht="19.5" customHeight="1" hidden="1">
      <c r="A55" s="529" t="s">
        <v>134</v>
      </c>
      <c r="B55" s="51"/>
      <c r="C55" s="44"/>
      <c r="D55" s="42"/>
      <c r="E55" s="43"/>
      <c r="F55" s="44"/>
      <c r="G55" s="42"/>
      <c r="H55" s="43"/>
      <c r="I55" s="44"/>
      <c r="J55" s="42"/>
      <c r="K55" s="43"/>
    </row>
    <row r="56" spans="1:11" ht="19.5" customHeight="1" hidden="1">
      <c r="A56" s="530"/>
      <c r="B56" s="55"/>
      <c r="C56" s="47"/>
      <c r="D56" s="45"/>
      <c r="E56" s="46"/>
      <c r="F56" s="47"/>
      <c r="G56" s="45"/>
      <c r="H56" s="46"/>
      <c r="I56" s="47"/>
      <c r="J56" s="45"/>
      <c r="K56" s="46"/>
    </row>
    <row r="57" spans="1:11" ht="19.5" customHeight="1" hidden="1">
      <c r="A57" s="530"/>
      <c r="B57" s="55"/>
      <c r="C57" s="47"/>
      <c r="D57" s="45"/>
      <c r="E57" s="46"/>
      <c r="F57" s="47"/>
      <c r="G57" s="45"/>
      <c r="H57" s="46"/>
      <c r="I57" s="47"/>
      <c r="J57" s="45"/>
      <c r="K57" s="46"/>
    </row>
    <row r="58" spans="1:11" ht="19.5" customHeight="1" hidden="1">
      <c r="A58" s="530"/>
      <c r="B58" s="52"/>
      <c r="C58" s="47"/>
      <c r="D58" s="45"/>
      <c r="E58" s="46"/>
      <c r="F58" s="47"/>
      <c r="G58" s="45"/>
      <c r="H58" s="46"/>
      <c r="I58" s="47"/>
      <c r="J58" s="45"/>
      <c r="K58" s="46"/>
    </row>
    <row r="59" spans="1:11" ht="19.5" customHeight="1" hidden="1">
      <c r="A59" s="530"/>
      <c r="B59" s="52"/>
      <c r="C59" s="47"/>
      <c r="D59" s="45"/>
      <c r="E59" s="46"/>
      <c r="F59" s="47"/>
      <c r="G59" s="45"/>
      <c r="H59" s="46"/>
      <c r="I59" s="47"/>
      <c r="J59" s="45"/>
      <c r="K59" s="46"/>
    </row>
    <row r="60" spans="1:11" ht="19.5" customHeight="1" hidden="1">
      <c r="A60" s="530"/>
      <c r="B60" s="53"/>
      <c r="C60" s="48"/>
      <c r="D60" s="49"/>
      <c r="E60" s="50"/>
      <c r="F60" s="47"/>
      <c r="G60" s="45"/>
      <c r="H60" s="46"/>
      <c r="I60" s="47"/>
      <c r="J60" s="45"/>
      <c r="K60" s="46"/>
    </row>
    <row r="61" spans="1:11" ht="19.5" customHeight="1" hidden="1">
      <c r="A61" s="531"/>
      <c r="B61" s="31" t="s">
        <v>113</v>
      </c>
      <c r="C61" s="56">
        <f>SUM(C55:C60)</f>
        <v>0</v>
      </c>
      <c r="D61" s="57"/>
      <c r="E61" s="66">
        <f>SUM(E55:E60)</f>
        <v>0</v>
      </c>
      <c r="F61" s="56">
        <f>SUM(F55:F60)</f>
        <v>0</v>
      </c>
      <c r="G61" s="57"/>
      <c r="H61" s="66">
        <f>SUM(H55:H60)</f>
        <v>0</v>
      </c>
      <c r="I61" s="56">
        <f>SUM(I55:I60)</f>
        <v>0</v>
      </c>
      <c r="J61" s="57"/>
      <c r="K61" s="66">
        <f>SUM(K55:K60)</f>
        <v>0</v>
      </c>
    </row>
    <row r="62" spans="1:11" ht="19.5" customHeight="1" hidden="1">
      <c r="A62" s="13"/>
      <c r="B62" s="14"/>
      <c r="C62" s="15"/>
      <c r="D62" s="15"/>
      <c r="E62" s="15"/>
      <c r="F62" s="15"/>
      <c r="G62" s="15"/>
      <c r="H62" s="15"/>
      <c r="I62" s="15"/>
      <c r="J62" s="15"/>
      <c r="K62" s="16"/>
    </row>
    <row r="63" spans="1:11" ht="19.5" customHeight="1" hidden="1">
      <c r="A63" s="529" t="s">
        <v>135</v>
      </c>
      <c r="B63" s="51"/>
      <c r="C63" s="44"/>
      <c r="D63" s="42"/>
      <c r="E63" s="43"/>
      <c r="F63" s="44"/>
      <c r="G63" s="42"/>
      <c r="H63" s="43"/>
      <c r="I63" s="44"/>
      <c r="J63" s="42"/>
      <c r="K63" s="43"/>
    </row>
    <row r="64" spans="1:11" ht="19.5" customHeight="1" hidden="1">
      <c r="A64" s="530"/>
      <c r="B64" s="55"/>
      <c r="C64" s="47"/>
      <c r="D64" s="45"/>
      <c r="E64" s="46"/>
      <c r="F64" s="47"/>
      <c r="G64" s="45"/>
      <c r="H64" s="46"/>
      <c r="I64" s="47"/>
      <c r="J64" s="45"/>
      <c r="K64" s="46"/>
    </row>
    <row r="65" spans="1:11" ht="19.5" customHeight="1" hidden="1">
      <c r="A65" s="530"/>
      <c r="B65" s="55"/>
      <c r="C65" s="47"/>
      <c r="D65" s="45"/>
      <c r="E65" s="46"/>
      <c r="F65" s="47"/>
      <c r="G65" s="45"/>
      <c r="H65" s="46"/>
      <c r="I65" s="47"/>
      <c r="J65" s="45"/>
      <c r="K65" s="46"/>
    </row>
    <row r="66" spans="1:11" ht="19.5" customHeight="1" hidden="1">
      <c r="A66" s="530"/>
      <c r="B66" s="52"/>
      <c r="C66" s="47"/>
      <c r="D66" s="45"/>
      <c r="E66" s="46"/>
      <c r="F66" s="47"/>
      <c r="G66" s="45"/>
      <c r="H66" s="46"/>
      <c r="I66" s="47"/>
      <c r="J66" s="45"/>
      <c r="K66" s="46"/>
    </row>
    <row r="67" spans="1:11" ht="19.5" customHeight="1" hidden="1">
      <c r="A67" s="530"/>
      <c r="B67" s="52"/>
      <c r="C67" s="47"/>
      <c r="D67" s="45"/>
      <c r="E67" s="46"/>
      <c r="F67" s="47"/>
      <c r="G67" s="45"/>
      <c r="H67" s="46"/>
      <c r="I67" s="47"/>
      <c r="J67" s="45"/>
      <c r="K67" s="46"/>
    </row>
    <row r="68" spans="1:11" ht="19.5" customHeight="1" hidden="1">
      <c r="A68" s="530"/>
      <c r="B68" s="53"/>
      <c r="C68" s="48"/>
      <c r="D68" s="49"/>
      <c r="E68" s="50"/>
      <c r="F68" s="47"/>
      <c r="G68" s="45"/>
      <c r="H68" s="46"/>
      <c r="I68" s="47"/>
      <c r="J68" s="45"/>
      <c r="K68" s="46"/>
    </row>
    <row r="69" spans="1:11" ht="19.5" customHeight="1" hidden="1">
      <c r="A69" s="531"/>
      <c r="B69" s="31" t="s">
        <v>113</v>
      </c>
      <c r="C69" s="56">
        <f>SUM(C63:C68)</f>
        <v>0</v>
      </c>
      <c r="D69" s="57"/>
      <c r="E69" s="66">
        <f>SUM(E63:E68)</f>
        <v>0</v>
      </c>
      <c r="F69" s="56">
        <f>SUM(F63:F68)</f>
        <v>0</v>
      </c>
      <c r="G69" s="57"/>
      <c r="H69" s="66">
        <f>SUM(H63:H68)</f>
        <v>0</v>
      </c>
      <c r="I69" s="56">
        <f>SUM(I63:I68)</f>
        <v>0</v>
      </c>
      <c r="J69" s="57"/>
      <c r="K69" s="66">
        <f>SUM(K63:K68)</f>
        <v>0</v>
      </c>
    </row>
    <row r="70" spans="1:11" ht="19.5" customHeight="1" thickBot="1">
      <c r="A70" s="547" t="s">
        <v>41</v>
      </c>
      <c r="B70" s="548"/>
      <c r="C70" s="60">
        <f>C32+C39+C46+C53+C61+C69</f>
        <v>0</v>
      </c>
      <c r="D70" s="61"/>
      <c r="E70" s="62">
        <f>E32+E39+E46+E53+E61+E69</f>
        <v>0</v>
      </c>
      <c r="F70" s="60">
        <f>F32+F39+F46+F53+F61+F69</f>
        <v>0</v>
      </c>
      <c r="G70" s="61"/>
      <c r="H70" s="62">
        <f>H32+H39+H46+H53+H61+H69</f>
        <v>0</v>
      </c>
      <c r="I70" s="60">
        <f>I32+I39+I46+I53+I61+I69</f>
        <v>0</v>
      </c>
      <c r="J70" s="61"/>
      <c r="K70" s="63">
        <f>K32+K39+K46+K53+K61+K69</f>
        <v>0</v>
      </c>
    </row>
    <row r="71" spans="1:11" ht="19.5" customHeight="1" thickBot="1">
      <c r="A71" s="13"/>
      <c r="B71" s="14"/>
      <c r="C71" s="15"/>
      <c r="D71" s="15"/>
      <c r="E71" s="15"/>
      <c r="F71" s="15"/>
      <c r="G71" s="15"/>
      <c r="H71" s="15"/>
      <c r="I71" s="15"/>
      <c r="J71" s="15"/>
      <c r="K71" s="16"/>
    </row>
    <row r="72" spans="1:11" ht="19.5" customHeight="1" thickBot="1">
      <c r="A72" s="525" t="s">
        <v>110</v>
      </c>
      <c r="B72" s="526"/>
      <c r="C72" s="527"/>
      <c r="D72" s="527"/>
      <c r="E72" s="527"/>
      <c r="F72" s="527"/>
      <c r="G72" s="527"/>
      <c r="H72" s="527"/>
      <c r="I72" s="527"/>
      <c r="J72" s="527"/>
      <c r="K72" s="528"/>
    </row>
    <row r="73" spans="1:11" ht="19.5" customHeight="1">
      <c r="A73" s="529" t="s">
        <v>136</v>
      </c>
      <c r="B73" s="174"/>
      <c r="C73" s="209"/>
      <c r="D73" s="265"/>
      <c r="E73" s="208"/>
      <c r="F73" s="209"/>
      <c r="G73" s="265"/>
      <c r="H73" s="208"/>
      <c r="I73" s="209"/>
      <c r="J73" s="265"/>
      <c r="K73" s="208"/>
    </row>
    <row r="74" spans="1:11" ht="19.5" customHeight="1">
      <c r="A74" s="530"/>
      <c r="B74" s="175"/>
      <c r="C74" s="274"/>
      <c r="D74" s="275"/>
      <c r="E74" s="276"/>
      <c r="F74" s="274"/>
      <c r="G74" s="275"/>
      <c r="H74" s="276"/>
      <c r="I74" s="274"/>
      <c r="J74" s="275"/>
      <c r="K74" s="276"/>
    </row>
    <row r="75" spans="1:11" ht="19.5" customHeight="1">
      <c r="A75" s="530"/>
      <c r="B75" s="175"/>
      <c r="C75" s="266"/>
      <c r="D75" s="210"/>
      <c r="E75" s="267"/>
      <c r="F75" s="266"/>
      <c r="G75" s="210"/>
      <c r="H75" s="267"/>
      <c r="I75" s="266"/>
      <c r="J75" s="210"/>
      <c r="K75" s="267"/>
    </row>
    <row r="76" spans="1:11" ht="19.5" customHeight="1">
      <c r="A76" s="530"/>
      <c r="B76" s="175"/>
      <c r="C76" s="266"/>
      <c r="D76" s="210"/>
      <c r="E76" s="267"/>
      <c r="F76" s="266"/>
      <c r="G76" s="210"/>
      <c r="H76" s="267"/>
      <c r="I76" s="266"/>
      <c r="J76" s="210"/>
      <c r="K76" s="267"/>
    </row>
    <row r="77" spans="1:11" ht="19.5" customHeight="1">
      <c r="A77" s="530"/>
      <c r="B77" s="175"/>
      <c r="C77" s="266"/>
      <c r="D77" s="210"/>
      <c r="E77" s="267"/>
      <c r="F77" s="266"/>
      <c r="G77" s="210"/>
      <c r="H77" s="267"/>
      <c r="I77" s="266"/>
      <c r="J77" s="210"/>
      <c r="K77" s="267"/>
    </row>
    <row r="78" spans="1:11" ht="19.5" customHeight="1">
      <c r="A78" s="530"/>
      <c r="B78" s="176"/>
      <c r="C78" s="266"/>
      <c r="D78" s="210"/>
      <c r="E78" s="267"/>
      <c r="F78" s="266"/>
      <c r="G78" s="210"/>
      <c r="H78" s="267"/>
      <c r="I78" s="266"/>
      <c r="J78" s="210"/>
      <c r="K78" s="267"/>
    </row>
    <row r="79" spans="1:11" ht="19.5" customHeight="1" thickBot="1">
      <c r="A79" s="530"/>
      <c r="B79" s="176"/>
      <c r="C79" s="266"/>
      <c r="D79" s="210"/>
      <c r="E79" s="267"/>
      <c r="F79" s="266"/>
      <c r="G79" s="210"/>
      <c r="H79" s="267"/>
      <c r="I79" s="266"/>
      <c r="J79" s="210"/>
      <c r="K79" s="267"/>
    </row>
    <row r="80" spans="1:11" ht="19.5" customHeight="1" thickBot="1">
      <c r="A80" s="531"/>
      <c r="B80" s="31" t="s">
        <v>113</v>
      </c>
      <c r="C80" s="268">
        <f>SUM(C73:C79)</f>
        <v>0</v>
      </c>
      <c r="D80" s="269"/>
      <c r="E80" s="270">
        <f>SUM(E73:E79)</f>
        <v>0</v>
      </c>
      <c r="F80" s="268">
        <f>SUM(F73:F79)</f>
        <v>0</v>
      </c>
      <c r="G80" s="269"/>
      <c r="H80" s="270">
        <f>SUM(H73:H79)</f>
        <v>0</v>
      </c>
      <c r="I80" s="268">
        <f>SUM(I73:I79)</f>
        <v>0</v>
      </c>
      <c r="J80" s="269"/>
      <c r="K80" s="270">
        <f>SUM(K73:K79)</f>
        <v>0</v>
      </c>
    </row>
    <row r="81" spans="1:11" ht="19.5" customHeight="1" thickBot="1">
      <c r="A81" s="13"/>
      <c r="B81" s="14"/>
      <c r="C81" s="15"/>
      <c r="D81" s="15"/>
      <c r="E81" s="15"/>
      <c r="F81" s="15"/>
      <c r="G81" s="15"/>
      <c r="H81" s="15"/>
      <c r="I81" s="15"/>
      <c r="J81" s="15"/>
      <c r="K81" s="16"/>
    </row>
    <row r="82" spans="1:11" ht="19.5" customHeight="1">
      <c r="A82" s="529" t="s">
        <v>137</v>
      </c>
      <c r="B82" s="22"/>
      <c r="C82" s="209"/>
      <c r="D82" s="265"/>
      <c r="E82" s="208"/>
      <c r="F82" s="209"/>
      <c r="G82" s="265"/>
      <c r="H82" s="208"/>
      <c r="I82" s="209"/>
      <c r="J82" s="265"/>
      <c r="K82" s="208"/>
    </row>
    <row r="83" spans="1:11" ht="19.5" customHeight="1">
      <c r="A83" s="530"/>
      <c r="B83" s="55"/>
      <c r="C83" s="274"/>
      <c r="D83" s="275"/>
      <c r="E83" s="276"/>
      <c r="F83" s="274"/>
      <c r="G83" s="275"/>
      <c r="H83" s="276"/>
      <c r="I83" s="274"/>
      <c r="J83" s="275"/>
      <c r="K83" s="276"/>
    </row>
    <row r="84" spans="1:11" ht="19.5" customHeight="1">
      <c r="A84" s="530"/>
      <c r="B84" s="55"/>
      <c r="C84" s="274"/>
      <c r="D84" s="275"/>
      <c r="E84" s="276"/>
      <c r="F84" s="274"/>
      <c r="G84" s="275"/>
      <c r="H84" s="276"/>
      <c r="I84" s="274"/>
      <c r="J84" s="275"/>
      <c r="K84" s="276"/>
    </row>
    <row r="85" spans="1:11" ht="19.5" customHeight="1">
      <c r="A85" s="530"/>
      <c r="B85" s="53"/>
      <c r="C85" s="266"/>
      <c r="D85" s="210"/>
      <c r="E85" s="267"/>
      <c r="F85" s="266"/>
      <c r="G85" s="210"/>
      <c r="H85" s="267"/>
      <c r="I85" s="266"/>
      <c r="J85" s="210"/>
      <c r="K85" s="267"/>
    </row>
    <row r="86" spans="1:11" ht="19.5" customHeight="1">
      <c r="A86" s="530"/>
      <c r="B86" s="53"/>
      <c r="C86" s="271"/>
      <c r="D86" s="272"/>
      <c r="E86" s="273"/>
      <c r="F86" s="266"/>
      <c r="G86" s="272"/>
      <c r="H86" s="267"/>
      <c r="I86" s="266"/>
      <c r="J86" s="272"/>
      <c r="K86" s="267"/>
    </row>
    <row r="87" spans="1:11" ht="19.5" customHeight="1" thickBot="1">
      <c r="A87" s="530"/>
      <c r="B87" s="53"/>
      <c r="C87" s="271"/>
      <c r="D87" s="272"/>
      <c r="E87" s="273"/>
      <c r="F87" s="266"/>
      <c r="G87" s="272"/>
      <c r="H87" s="267"/>
      <c r="I87" s="266"/>
      <c r="J87" s="272"/>
      <c r="K87" s="267"/>
    </row>
    <row r="88" spans="1:11" ht="19.5" customHeight="1" thickBot="1">
      <c r="A88" s="531"/>
      <c r="B88" s="31" t="s">
        <v>113</v>
      </c>
      <c r="C88" s="268">
        <f>SUM(C82:C87)</f>
        <v>0</v>
      </c>
      <c r="D88" s="269"/>
      <c r="E88" s="270">
        <f>SUM(E82:E87)</f>
        <v>0</v>
      </c>
      <c r="F88" s="268">
        <f>SUM(F82:F87)</f>
        <v>0</v>
      </c>
      <c r="G88" s="269"/>
      <c r="H88" s="270">
        <f>SUM(H82:H87)</f>
        <v>0</v>
      </c>
      <c r="I88" s="268">
        <f>SUM(I82:I87)</f>
        <v>0</v>
      </c>
      <c r="J88" s="269"/>
      <c r="K88" s="270">
        <f>SUM(K82:K87)</f>
        <v>0</v>
      </c>
    </row>
    <row r="89" spans="1:11" ht="19.5" customHeight="1">
      <c r="A89" s="13"/>
      <c r="B89" s="14"/>
      <c r="C89" s="15"/>
      <c r="D89" s="15"/>
      <c r="E89" s="15"/>
      <c r="F89" s="15"/>
      <c r="G89" s="15"/>
      <c r="H89" s="15"/>
      <c r="I89" s="15"/>
      <c r="J89" s="15"/>
      <c r="K89" s="16"/>
    </row>
    <row r="90" spans="1:11" ht="19.5" customHeight="1" hidden="1">
      <c r="A90" s="529" t="s">
        <v>138</v>
      </c>
      <c r="B90" s="22"/>
      <c r="C90" s="44"/>
      <c r="D90" s="42"/>
      <c r="E90" s="43"/>
      <c r="F90" s="44"/>
      <c r="G90" s="42"/>
      <c r="H90" s="43"/>
      <c r="I90" s="44"/>
      <c r="J90" s="42"/>
      <c r="K90" s="43"/>
    </row>
    <row r="91" spans="1:11" ht="19.5" customHeight="1" hidden="1">
      <c r="A91" s="530"/>
      <c r="B91" s="23"/>
      <c r="C91" s="47"/>
      <c r="D91" s="45"/>
      <c r="E91" s="46"/>
      <c r="F91" s="47"/>
      <c r="G91" s="45"/>
      <c r="H91" s="46"/>
      <c r="I91" s="47"/>
      <c r="J91" s="45"/>
      <c r="K91" s="46"/>
    </row>
    <row r="92" spans="1:11" ht="19.5" customHeight="1" hidden="1">
      <c r="A92" s="530"/>
      <c r="B92" s="23"/>
      <c r="C92" s="47"/>
      <c r="D92" s="45"/>
      <c r="E92" s="46"/>
      <c r="F92" s="47"/>
      <c r="G92" s="45"/>
      <c r="H92" s="46"/>
      <c r="I92" s="47"/>
      <c r="J92" s="45"/>
      <c r="K92" s="46"/>
    </row>
    <row r="93" spans="1:11" ht="19.5" customHeight="1" hidden="1">
      <c r="A93" s="530"/>
      <c r="B93" s="23"/>
      <c r="C93" s="47"/>
      <c r="D93" s="45"/>
      <c r="E93" s="46"/>
      <c r="F93" s="47"/>
      <c r="G93" s="45"/>
      <c r="H93" s="46"/>
      <c r="I93" s="47"/>
      <c r="J93" s="45"/>
      <c r="K93" s="37"/>
    </row>
    <row r="94" spans="1:11" ht="19.5" customHeight="1" hidden="1">
      <c r="A94" s="530"/>
      <c r="B94" s="23"/>
      <c r="C94" s="47"/>
      <c r="D94" s="45"/>
      <c r="E94" s="46"/>
      <c r="F94" s="47"/>
      <c r="G94" s="45"/>
      <c r="H94" s="46"/>
      <c r="I94" s="47"/>
      <c r="J94" s="45"/>
      <c r="K94" s="37"/>
    </row>
    <row r="95" spans="1:11" ht="19.5" customHeight="1" hidden="1">
      <c r="A95" s="530"/>
      <c r="B95" s="23"/>
      <c r="C95" s="47"/>
      <c r="D95" s="45"/>
      <c r="E95" s="46"/>
      <c r="F95" s="47"/>
      <c r="G95" s="45"/>
      <c r="H95" s="46"/>
      <c r="I95" s="47"/>
      <c r="J95" s="45"/>
      <c r="K95" s="46"/>
    </row>
    <row r="96" spans="1:11" ht="19.5" customHeight="1" hidden="1">
      <c r="A96" s="531"/>
      <c r="B96" s="31" t="s">
        <v>113</v>
      </c>
      <c r="C96" s="56">
        <f>SUM(C90:C95)</f>
        <v>0</v>
      </c>
      <c r="D96" s="57"/>
      <c r="E96" s="66">
        <f>SUM(E90:E95)</f>
        <v>0</v>
      </c>
      <c r="F96" s="56">
        <f>SUM(F90:F95)</f>
        <v>0</v>
      </c>
      <c r="G96" s="57"/>
      <c r="H96" s="66">
        <f>SUM(H90:H95)</f>
        <v>0</v>
      </c>
      <c r="I96" s="56">
        <f>SUM(I90:I95)</f>
        <v>0</v>
      </c>
      <c r="J96" s="57"/>
      <c r="K96" s="66">
        <f>SUM(K90:K95)</f>
        <v>0</v>
      </c>
    </row>
    <row r="97" spans="1:11" ht="19.5" customHeight="1" thickBot="1">
      <c r="A97" s="13"/>
      <c r="B97" s="14"/>
      <c r="C97" s="15"/>
      <c r="D97" s="15"/>
      <c r="E97" s="15"/>
      <c r="F97" s="15"/>
      <c r="G97" s="15"/>
      <c r="H97" s="15"/>
      <c r="I97" s="15"/>
      <c r="J97" s="15"/>
      <c r="K97" s="16"/>
    </row>
    <row r="98" spans="1:11" ht="19.5" customHeight="1">
      <c r="A98" s="529" t="s">
        <v>139</v>
      </c>
      <c r="B98" s="22"/>
      <c r="C98" s="44"/>
      <c r="D98" s="42"/>
      <c r="E98" s="43"/>
      <c r="F98" s="44"/>
      <c r="G98" s="42"/>
      <c r="H98" s="43"/>
      <c r="I98" s="44"/>
      <c r="J98" s="42"/>
      <c r="K98" s="43"/>
    </row>
    <row r="99" spans="1:11" ht="19.5" customHeight="1">
      <c r="A99" s="530"/>
      <c r="B99" s="23"/>
      <c r="C99" s="47"/>
      <c r="D99" s="45"/>
      <c r="E99" s="46"/>
      <c r="F99" s="47"/>
      <c r="G99" s="45"/>
      <c r="H99" s="46"/>
      <c r="I99" s="47"/>
      <c r="J99" s="45"/>
      <c r="K99" s="46"/>
    </row>
    <row r="100" spans="1:11" ht="19.5" customHeight="1">
      <c r="A100" s="530"/>
      <c r="B100" s="23"/>
      <c r="C100" s="177"/>
      <c r="D100" s="82"/>
      <c r="E100" s="46"/>
      <c r="F100" s="177"/>
      <c r="G100" s="82"/>
      <c r="H100" s="46"/>
      <c r="I100" s="177"/>
      <c r="J100" s="82"/>
      <c r="K100" s="83"/>
    </row>
    <row r="101" spans="1:11" ht="19.5" customHeight="1">
      <c r="A101" s="530"/>
      <c r="B101" s="23"/>
      <c r="C101" s="47"/>
      <c r="D101" s="45"/>
      <c r="E101" s="46"/>
      <c r="F101" s="47"/>
      <c r="G101" s="45"/>
      <c r="H101" s="46"/>
      <c r="I101" s="47"/>
      <c r="J101" s="45"/>
      <c r="K101" s="37"/>
    </row>
    <row r="102" spans="1:11" ht="19.5" customHeight="1">
      <c r="A102" s="530"/>
      <c r="B102" s="23"/>
      <c r="C102" s="47"/>
      <c r="D102" s="45"/>
      <c r="E102" s="46"/>
      <c r="F102" s="47"/>
      <c r="G102" s="45"/>
      <c r="H102" s="46"/>
      <c r="I102" s="47"/>
      <c r="J102" s="45"/>
      <c r="K102" s="37"/>
    </row>
    <row r="103" spans="1:11" ht="19.5" customHeight="1">
      <c r="A103" s="530"/>
      <c r="B103" s="23"/>
      <c r="C103" s="47"/>
      <c r="D103" s="45"/>
      <c r="E103" s="46"/>
      <c r="F103" s="47"/>
      <c r="G103" s="45"/>
      <c r="H103" s="46"/>
      <c r="I103" s="47"/>
      <c r="J103" s="45"/>
      <c r="K103" s="37"/>
    </row>
    <row r="104" spans="1:11" ht="19.5" customHeight="1">
      <c r="A104" s="530"/>
      <c r="B104" s="23"/>
      <c r="C104" s="47"/>
      <c r="D104" s="45"/>
      <c r="E104" s="46"/>
      <c r="F104" s="47"/>
      <c r="G104" s="45"/>
      <c r="H104" s="46"/>
      <c r="I104" s="47"/>
      <c r="J104" s="45"/>
      <c r="K104" s="46"/>
    </row>
    <row r="105" spans="1:11" ht="19.5" customHeight="1">
      <c r="A105" s="530"/>
      <c r="B105" s="23"/>
      <c r="C105" s="47"/>
      <c r="D105" s="45"/>
      <c r="E105" s="46"/>
      <c r="F105" s="47"/>
      <c r="G105" s="45"/>
      <c r="H105" s="46"/>
      <c r="I105" s="47"/>
      <c r="J105" s="45"/>
      <c r="K105" s="46"/>
    </row>
    <row r="106" spans="1:11" ht="19.5" customHeight="1">
      <c r="A106" s="530"/>
      <c r="B106" s="23"/>
      <c r="C106" s="47"/>
      <c r="D106" s="45"/>
      <c r="E106" s="46"/>
      <c r="F106" s="47"/>
      <c r="G106" s="45"/>
      <c r="H106" s="46"/>
      <c r="I106" s="47"/>
      <c r="J106" s="45"/>
      <c r="K106" s="37"/>
    </row>
    <row r="107" spans="1:11" ht="19.5" customHeight="1">
      <c r="A107" s="530"/>
      <c r="B107" s="23"/>
      <c r="C107" s="47"/>
      <c r="D107" s="45"/>
      <c r="E107" s="46"/>
      <c r="F107" s="47"/>
      <c r="G107" s="45"/>
      <c r="H107" s="46"/>
      <c r="I107" s="47"/>
      <c r="J107" s="45"/>
      <c r="K107" s="37"/>
    </row>
    <row r="108" spans="1:11" ht="19.5" customHeight="1" thickBot="1">
      <c r="A108" s="530"/>
      <c r="B108" s="23"/>
      <c r="C108" s="47"/>
      <c r="D108" s="45"/>
      <c r="E108" s="46"/>
      <c r="F108" s="47"/>
      <c r="G108" s="45"/>
      <c r="H108" s="46"/>
      <c r="I108" s="47"/>
      <c r="J108" s="45"/>
      <c r="K108" s="46"/>
    </row>
    <row r="109" spans="1:11" ht="19.5" customHeight="1" thickBot="1">
      <c r="A109" s="531"/>
      <c r="B109" s="31" t="s">
        <v>113</v>
      </c>
      <c r="C109" s="56">
        <f>SUM(C98:C108)</f>
        <v>0</v>
      </c>
      <c r="D109" s="57"/>
      <c r="E109" s="66">
        <f>SUM(E98:E108)</f>
        <v>0</v>
      </c>
      <c r="F109" s="56">
        <f>SUM(F98:F108)</f>
        <v>0</v>
      </c>
      <c r="G109" s="57"/>
      <c r="H109" s="66">
        <f>SUM(H98:H108)</f>
        <v>0</v>
      </c>
      <c r="I109" s="56">
        <f>SUM(I98:I108)</f>
        <v>0</v>
      </c>
      <c r="J109" s="57"/>
      <c r="K109" s="66">
        <f>SUM(K98:K108)</f>
        <v>0</v>
      </c>
    </row>
    <row r="110" spans="1:11" ht="19.5" customHeight="1" thickBot="1">
      <c r="A110" s="13"/>
      <c r="B110" s="14"/>
      <c r="C110" s="15"/>
      <c r="D110" s="15"/>
      <c r="E110" s="15"/>
      <c r="F110" s="15"/>
      <c r="G110" s="15"/>
      <c r="H110" s="15"/>
      <c r="I110" s="15"/>
      <c r="J110" s="15"/>
      <c r="K110" s="16"/>
    </row>
    <row r="111" spans="1:11" ht="19.5" customHeight="1">
      <c r="A111" s="529" t="s">
        <v>140</v>
      </c>
      <c r="B111" s="51"/>
      <c r="C111" s="44"/>
      <c r="D111" s="42"/>
      <c r="E111" s="43"/>
      <c r="F111" s="44"/>
      <c r="G111" s="42"/>
      <c r="H111" s="43"/>
      <c r="I111" s="44"/>
      <c r="J111" s="42"/>
      <c r="K111" s="43"/>
    </row>
    <row r="112" spans="1:11" ht="19.5" customHeight="1">
      <c r="A112" s="530"/>
      <c r="B112" s="55"/>
      <c r="C112" s="47"/>
      <c r="D112" s="45"/>
      <c r="E112" s="46"/>
      <c r="F112" s="47"/>
      <c r="G112" s="45"/>
      <c r="H112" s="46"/>
      <c r="I112" s="47"/>
      <c r="J112" s="45"/>
      <c r="K112" s="46"/>
    </row>
    <row r="113" spans="1:11" ht="19.5" customHeight="1">
      <c r="A113" s="530"/>
      <c r="B113" s="92"/>
      <c r="C113" s="47"/>
      <c r="D113" s="45"/>
      <c r="E113" s="46"/>
      <c r="F113" s="47"/>
      <c r="G113" s="45"/>
      <c r="H113" s="46"/>
      <c r="I113" s="47"/>
      <c r="J113" s="45"/>
      <c r="K113" s="46"/>
    </row>
    <row r="114" spans="1:11" ht="19.5" customHeight="1">
      <c r="A114" s="530"/>
      <c r="B114" s="92"/>
      <c r="C114" s="47"/>
      <c r="D114" s="45"/>
      <c r="E114" s="46"/>
      <c r="F114" s="47"/>
      <c r="G114" s="45"/>
      <c r="H114" s="46"/>
      <c r="I114" s="47"/>
      <c r="J114" s="45"/>
      <c r="K114" s="46"/>
    </row>
    <row r="115" spans="1:11" ht="19.5" customHeight="1" thickBot="1">
      <c r="A115" s="530"/>
      <c r="B115" s="91"/>
      <c r="C115" s="47"/>
      <c r="D115" s="45"/>
      <c r="E115" s="46"/>
      <c r="F115" s="47"/>
      <c r="G115" s="45"/>
      <c r="H115" s="46"/>
      <c r="I115" s="47"/>
      <c r="J115" s="45"/>
      <c r="K115" s="46"/>
    </row>
    <row r="116" spans="1:11" ht="19.5" customHeight="1" thickBot="1">
      <c r="A116" s="531"/>
      <c r="B116" s="31" t="s">
        <v>113</v>
      </c>
      <c r="C116" s="56">
        <f>SUM(C111:C115)</f>
        <v>0</v>
      </c>
      <c r="D116" s="57"/>
      <c r="E116" s="66">
        <f>SUM(E111:E115)</f>
        <v>0</v>
      </c>
      <c r="F116" s="56">
        <f>SUM(F111:F115)</f>
        <v>0</v>
      </c>
      <c r="G116" s="57"/>
      <c r="H116" s="66">
        <f>SUM(H111:H115)</f>
        <v>0</v>
      </c>
      <c r="I116" s="56">
        <f>SUM(I111:I115)</f>
        <v>0</v>
      </c>
      <c r="J116" s="57"/>
      <c r="K116" s="66">
        <f>SUM(K111:K115)</f>
        <v>0</v>
      </c>
    </row>
    <row r="117" spans="1:11" ht="19.5" customHeight="1" thickBot="1">
      <c r="A117" s="13"/>
      <c r="B117" s="14"/>
      <c r="C117" s="15"/>
      <c r="D117" s="15"/>
      <c r="E117" s="15"/>
      <c r="F117" s="15"/>
      <c r="G117" s="15"/>
      <c r="H117" s="15"/>
      <c r="I117" s="15"/>
      <c r="J117" s="15"/>
      <c r="K117" s="16"/>
    </row>
    <row r="118" spans="1:11" ht="19.5" customHeight="1">
      <c r="A118" s="529" t="s">
        <v>141</v>
      </c>
      <c r="B118" s="22"/>
      <c r="C118" s="44"/>
      <c r="D118" s="42"/>
      <c r="E118" s="43"/>
      <c r="F118" s="44"/>
      <c r="G118" s="42"/>
      <c r="H118" s="43"/>
      <c r="I118" s="44"/>
      <c r="J118" s="42"/>
      <c r="K118" s="43"/>
    </row>
    <row r="119" spans="1:11" ht="19.5" customHeight="1">
      <c r="A119" s="530"/>
      <c r="B119" s="90"/>
      <c r="C119" s="81"/>
      <c r="D119" s="82"/>
      <c r="E119" s="85"/>
      <c r="F119" s="72"/>
      <c r="G119" s="82"/>
      <c r="H119" s="74"/>
      <c r="I119" s="72"/>
      <c r="J119" s="82"/>
      <c r="K119" s="74"/>
    </row>
    <row r="120" spans="1:11" ht="19.5" customHeight="1">
      <c r="A120" s="530"/>
      <c r="B120" s="80"/>
      <c r="C120" s="48"/>
      <c r="D120" s="49"/>
      <c r="E120" s="50"/>
      <c r="F120" s="47"/>
      <c r="G120" s="49"/>
      <c r="H120" s="46"/>
      <c r="I120" s="47"/>
      <c r="J120" s="49"/>
      <c r="K120" s="46"/>
    </row>
    <row r="121" spans="1:11" ht="19.5" customHeight="1">
      <c r="A121" s="530"/>
      <c r="B121" s="23"/>
      <c r="C121" s="47"/>
      <c r="D121" s="45"/>
      <c r="E121" s="46"/>
      <c r="F121" s="47"/>
      <c r="G121" s="45"/>
      <c r="H121" s="46"/>
      <c r="I121" s="47"/>
      <c r="J121" s="45"/>
      <c r="K121" s="46"/>
    </row>
    <row r="122" spans="1:11" ht="19.5" customHeight="1" thickBot="1">
      <c r="A122" s="530"/>
      <c r="B122" s="53"/>
      <c r="C122" s="48"/>
      <c r="D122" s="49"/>
      <c r="E122" s="50"/>
      <c r="F122" s="47"/>
      <c r="G122" s="49"/>
      <c r="H122" s="46"/>
      <c r="I122" s="47"/>
      <c r="J122" s="49"/>
      <c r="K122" s="46"/>
    </row>
    <row r="123" spans="1:11" ht="19.5" customHeight="1" thickBot="1">
      <c r="A123" s="531"/>
      <c r="B123" s="31" t="s">
        <v>113</v>
      </c>
      <c r="C123" s="56">
        <f>SUM(C118:C122)</f>
        <v>0</v>
      </c>
      <c r="D123" s="57"/>
      <c r="E123" s="66">
        <f>SUM(E118:E122)</f>
        <v>0</v>
      </c>
      <c r="F123" s="56">
        <f>SUM(F118:F122)</f>
        <v>0</v>
      </c>
      <c r="G123" s="57"/>
      <c r="H123" s="66">
        <f>SUM(H118:H122)</f>
        <v>0</v>
      </c>
      <c r="I123" s="56">
        <f>SUM(I118:I122)</f>
        <v>0</v>
      </c>
      <c r="J123" s="57"/>
      <c r="K123" s="66">
        <f>SUM(K118:K122)</f>
        <v>0</v>
      </c>
    </row>
    <row r="124" spans="1:11" ht="19.5" customHeight="1" thickBot="1">
      <c r="A124" s="547" t="s">
        <v>42</v>
      </c>
      <c r="B124" s="548"/>
      <c r="C124" s="60">
        <f>C80+C88+C96+C109+C116+C123</f>
        <v>0</v>
      </c>
      <c r="D124" s="61"/>
      <c r="E124" s="63">
        <f>E80+E88+E96+E109+E116+E123</f>
        <v>0</v>
      </c>
      <c r="F124" s="60">
        <f>F80+F88+F96+F109+F116+F123</f>
        <v>0</v>
      </c>
      <c r="G124" s="61"/>
      <c r="H124" s="63">
        <f>H80+H88+H96+H109+H116+H123</f>
        <v>0</v>
      </c>
      <c r="I124" s="60">
        <f>I80+I88+I96+I109+I116+I123</f>
        <v>0</v>
      </c>
      <c r="J124" s="61"/>
      <c r="K124" s="63">
        <f>K80+K88+K96+K109+K116+K123</f>
        <v>0</v>
      </c>
    </row>
    <row r="125" spans="1:11" ht="19.5" customHeight="1" thickBot="1">
      <c r="A125" s="13"/>
      <c r="B125" s="14"/>
      <c r="C125" s="15"/>
      <c r="D125" s="15"/>
      <c r="E125" s="15"/>
      <c r="F125" s="15"/>
      <c r="G125" s="15"/>
      <c r="H125" s="15"/>
      <c r="I125" s="15"/>
      <c r="J125" s="15"/>
      <c r="K125" s="16"/>
    </row>
    <row r="126" spans="1:11" ht="19.5" customHeight="1" thickBot="1">
      <c r="A126" s="525" t="s">
        <v>111</v>
      </c>
      <c r="B126" s="526"/>
      <c r="C126" s="527"/>
      <c r="D126" s="527"/>
      <c r="E126" s="527"/>
      <c r="F126" s="527"/>
      <c r="G126" s="527"/>
      <c r="H126" s="527"/>
      <c r="I126" s="527"/>
      <c r="J126" s="527"/>
      <c r="K126" s="528"/>
    </row>
    <row r="127" spans="1:11" ht="19.5" customHeight="1" hidden="1">
      <c r="A127" s="529" t="s">
        <v>142</v>
      </c>
      <c r="B127" s="51"/>
      <c r="C127" s="44"/>
      <c r="D127" s="42"/>
      <c r="E127" s="43"/>
      <c r="F127" s="44"/>
      <c r="G127" s="42"/>
      <c r="H127" s="43"/>
      <c r="I127" s="44"/>
      <c r="J127" s="42"/>
      <c r="K127" s="43"/>
    </row>
    <row r="128" spans="1:11" ht="19.5" customHeight="1" hidden="1">
      <c r="A128" s="530"/>
      <c r="B128" s="55"/>
      <c r="C128" s="72"/>
      <c r="D128" s="73"/>
      <c r="E128" s="74"/>
      <c r="F128" s="72"/>
      <c r="G128" s="73"/>
      <c r="H128" s="74"/>
      <c r="I128" s="72"/>
      <c r="J128" s="73"/>
      <c r="K128" s="74"/>
    </row>
    <row r="129" spans="1:11" ht="19.5" customHeight="1" hidden="1">
      <c r="A129" s="530"/>
      <c r="B129" s="55"/>
      <c r="C129" s="47"/>
      <c r="D129" s="45"/>
      <c r="E129" s="46"/>
      <c r="F129" s="47"/>
      <c r="G129" s="45"/>
      <c r="H129" s="46"/>
      <c r="I129" s="47"/>
      <c r="J129" s="45"/>
      <c r="K129" s="46"/>
    </row>
    <row r="130" spans="1:11" ht="19.5" customHeight="1" hidden="1">
      <c r="A130" s="530"/>
      <c r="B130" s="53"/>
      <c r="C130" s="48"/>
      <c r="D130" s="49"/>
      <c r="E130" s="50"/>
      <c r="F130" s="47"/>
      <c r="G130" s="45"/>
      <c r="H130" s="46"/>
      <c r="I130" s="47"/>
      <c r="J130" s="45"/>
      <c r="K130" s="46"/>
    </row>
    <row r="131" spans="1:11" ht="19.5" customHeight="1" hidden="1">
      <c r="A131" s="531"/>
      <c r="B131" s="31" t="s">
        <v>113</v>
      </c>
      <c r="C131" s="56">
        <f>SUM(C127:C130)</f>
        <v>0</v>
      </c>
      <c r="D131" s="57"/>
      <c r="E131" s="66">
        <f>SUM(E127:E130)</f>
        <v>0</v>
      </c>
      <c r="F131" s="56">
        <f>SUM(F127:F130)</f>
        <v>0</v>
      </c>
      <c r="G131" s="57"/>
      <c r="H131" s="66">
        <f>SUM(H127:H130)</f>
        <v>0</v>
      </c>
      <c r="I131" s="56">
        <f>SUM(I127:I130)</f>
        <v>0</v>
      </c>
      <c r="J131" s="57"/>
      <c r="K131" s="66">
        <f>SUM(K127:K130)</f>
        <v>0</v>
      </c>
    </row>
    <row r="132" spans="1:11" ht="7.5" customHeight="1" thickBot="1">
      <c r="A132" s="13"/>
      <c r="B132" s="14"/>
      <c r="C132" s="15"/>
      <c r="D132" s="15"/>
      <c r="E132" s="15"/>
      <c r="F132" s="15"/>
      <c r="G132" s="15"/>
      <c r="H132" s="15"/>
      <c r="I132" s="15"/>
      <c r="J132" s="15"/>
      <c r="K132" s="16"/>
    </row>
    <row r="133" spans="1:11" ht="19.5" customHeight="1">
      <c r="A133" s="529" t="s">
        <v>143</v>
      </c>
      <c r="B133" s="51"/>
      <c r="C133" s="44"/>
      <c r="D133" s="42"/>
      <c r="E133" s="43"/>
      <c r="F133" s="44"/>
      <c r="G133" s="42"/>
      <c r="H133" s="43"/>
      <c r="I133" s="44"/>
      <c r="J133" s="42"/>
      <c r="K133" s="43"/>
    </row>
    <row r="134" spans="1:11" ht="19.5" customHeight="1" thickBot="1">
      <c r="A134" s="530"/>
      <c r="B134" s="55"/>
      <c r="C134" s="72"/>
      <c r="D134" s="73"/>
      <c r="E134" s="74"/>
      <c r="F134" s="72"/>
      <c r="G134" s="73"/>
      <c r="H134" s="74"/>
      <c r="I134" s="72"/>
      <c r="J134" s="73"/>
      <c r="K134" s="74"/>
    </row>
    <row r="135" spans="1:11" ht="19.5" customHeight="1" hidden="1">
      <c r="A135" s="530"/>
      <c r="B135" s="55"/>
      <c r="C135" s="47"/>
      <c r="D135" s="45"/>
      <c r="E135" s="46"/>
      <c r="F135" s="47"/>
      <c r="G135" s="45"/>
      <c r="H135" s="46"/>
      <c r="I135" s="47"/>
      <c r="J135" s="45"/>
      <c r="K135" s="46"/>
    </row>
    <row r="136" spans="1:11" ht="19.5" customHeight="1" hidden="1">
      <c r="A136" s="530"/>
      <c r="B136" s="53"/>
      <c r="C136" s="48"/>
      <c r="D136" s="49"/>
      <c r="E136" s="50"/>
      <c r="F136" s="47"/>
      <c r="G136" s="45"/>
      <c r="H136" s="46"/>
      <c r="I136" s="47"/>
      <c r="J136" s="45"/>
      <c r="K136" s="46"/>
    </row>
    <row r="137" spans="1:11" ht="19.5" customHeight="1" thickBot="1">
      <c r="A137" s="531"/>
      <c r="B137" s="31" t="s">
        <v>113</v>
      </c>
      <c r="C137" s="56">
        <f>SUM(C133:C136)</f>
        <v>0</v>
      </c>
      <c r="D137" s="57"/>
      <c r="E137" s="66">
        <f>SUM(E133:E136)</f>
        <v>0</v>
      </c>
      <c r="F137" s="56">
        <f>SUM(F133:F136)</f>
        <v>0</v>
      </c>
      <c r="G137" s="57"/>
      <c r="H137" s="66">
        <f>SUM(H133:H136)</f>
        <v>0</v>
      </c>
      <c r="I137" s="56">
        <f>SUM(I133:I136)</f>
        <v>0</v>
      </c>
      <c r="J137" s="57"/>
      <c r="K137" s="66">
        <f>SUM(K133:K136)</f>
        <v>0</v>
      </c>
    </row>
    <row r="138" spans="1:11" ht="19.5" customHeight="1">
      <c r="A138" s="13"/>
      <c r="B138" s="14"/>
      <c r="C138" s="15"/>
      <c r="D138" s="15"/>
      <c r="E138" s="15"/>
      <c r="F138" s="15"/>
      <c r="G138" s="15"/>
      <c r="H138" s="15"/>
      <c r="I138" s="15"/>
      <c r="J138" s="15"/>
      <c r="K138" s="16"/>
    </row>
    <row r="139" spans="1:11" ht="19.5" customHeight="1" hidden="1">
      <c r="A139" s="529" t="s">
        <v>144</v>
      </c>
      <c r="B139" s="51"/>
      <c r="C139" s="44"/>
      <c r="D139" s="42"/>
      <c r="E139" s="43"/>
      <c r="F139" s="44"/>
      <c r="G139" s="42"/>
      <c r="H139" s="43"/>
      <c r="I139" s="44"/>
      <c r="J139" s="42"/>
      <c r="K139" s="43"/>
    </row>
    <row r="140" spans="1:11" ht="19.5" customHeight="1" hidden="1">
      <c r="A140" s="530"/>
      <c r="B140" s="55"/>
      <c r="C140" s="72"/>
      <c r="D140" s="73"/>
      <c r="E140" s="74"/>
      <c r="F140" s="72"/>
      <c r="G140" s="73"/>
      <c r="H140" s="74"/>
      <c r="I140" s="72"/>
      <c r="J140" s="73"/>
      <c r="K140" s="74"/>
    </row>
    <row r="141" spans="1:11" ht="19.5" customHeight="1" hidden="1">
      <c r="A141" s="530"/>
      <c r="B141" s="55"/>
      <c r="C141" s="47"/>
      <c r="D141" s="45"/>
      <c r="E141" s="46"/>
      <c r="F141" s="47"/>
      <c r="G141" s="45"/>
      <c r="H141" s="46"/>
      <c r="I141" s="47"/>
      <c r="J141" s="45"/>
      <c r="K141" s="46"/>
    </row>
    <row r="142" spans="1:11" ht="19.5" customHeight="1" hidden="1">
      <c r="A142" s="530"/>
      <c r="B142" s="52"/>
      <c r="C142" s="47"/>
      <c r="D142" s="45"/>
      <c r="E142" s="46"/>
      <c r="F142" s="47"/>
      <c r="G142" s="45"/>
      <c r="H142" s="46"/>
      <c r="I142" s="47"/>
      <c r="J142" s="45"/>
      <c r="K142" s="46"/>
    </row>
    <row r="143" spans="1:11" ht="19.5" customHeight="1" hidden="1">
      <c r="A143" s="530"/>
      <c r="B143" s="53"/>
      <c r="C143" s="48"/>
      <c r="D143" s="49"/>
      <c r="E143" s="50"/>
      <c r="F143" s="47"/>
      <c r="G143" s="45"/>
      <c r="H143" s="46"/>
      <c r="I143" s="47"/>
      <c r="J143" s="45"/>
      <c r="K143" s="46"/>
    </row>
    <row r="144" spans="1:11" ht="19.5" customHeight="1" hidden="1">
      <c r="A144" s="531"/>
      <c r="B144" s="31" t="s">
        <v>113</v>
      </c>
      <c r="C144" s="56">
        <f>SUM(C139:C143)</f>
        <v>0</v>
      </c>
      <c r="D144" s="57"/>
      <c r="E144" s="66">
        <f>SUM(E139:E143)</f>
        <v>0</v>
      </c>
      <c r="F144" s="56">
        <f>SUM(F139:F143)</f>
        <v>0</v>
      </c>
      <c r="G144" s="57"/>
      <c r="H144" s="66">
        <f>SUM(H139:H143)</f>
        <v>0</v>
      </c>
      <c r="I144" s="56">
        <f>SUM(I139:I143)</f>
        <v>0</v>
      </c>
      <c r="J144" s="57"/>
      <c r="K144" s="66">
        <f>SUM(K139:K143)</f>
        <v>0</v>
      </c>
    </row>
    <row r="145" spans="1:11" ht="8.25" customHeight="1" thickBot="1">
      <c r="A145" s="13"/>
      <c r="B145" s="14"/>
      <c r="C145" s="15"/>
      <c r="D145" s="15"/>
      <c r="E145" s="15"/>
      <c r="F145" s="15"/>
      <c r="G145" s="15"/>
      <c r="H145" s="15"/>
      <c r="I145" s="15"/>
      <c r="J145" s="15"/>
      <c r="K145" s="16"/>
    </row>
    <row r="146" spans="1:11" ht="19.5" customHeight="1" hidden="1">
      <c r="A146" s="529" t="s">
        <v>145</v>
      </c>
      <c r="B146" s="51"/>
      <c r="C146" s="44"/>
      <c r="D146" s="42"/>
      <c r="E146" s="43"/>
      <c r="F146" s="44"/>
      <c r="G146" s="42"/>
      <c r="H146" s="43"/>
      <c r="I146" s="44"/>
      <c r="J146" s="42"/>
      <c r="K146" s="43"/>
    </row>
    <row r="147" spans="1:11" ht="19.5" customHeight="1" hidden="1">
      <c r="A147" s="530"/>
      <c r="B147" s="55"/>
      <c r="C147" s="72"/>
      <c r="D147" s="73"/>
      <c r="E147" s="74"/>
      <c r="F147" s="72"/>
      <c r="G147" s="73"/>
      <c r="H147" s="74"/>
      <c r="I147" s="72"/>
      <c r="J147" s="73"/>
      <c r="K147" s="74"/>
    </row>
    <row r="148" spans="1:11" ht="19.5" customHeight="1" hidden="1">
      <c r="A148" s="530"/>
      <c r="B148" s="55"/>
      <c r="C148" s="72"/>
      <c r="D148" s="73"/>
      <c r="E148" s="74"/>
      <c r="F148" s="72"/>
      <c r="G148" s="73"/>
      <c r="H148" s="74"/>
      <c r="I148" s="72"/>
      <c r="J148" s="73"/>
      <c r="K148" s="74"/>
    </row>
    <row r="149" spans="1:11" ht="19.5" customHeight="1" hidden="1">
      <c r="A149" s="530"/>
      <c r="B149" s="52"/>
      <c r="C149" s="47"/>
      <c r="D149" s="45"/>
      <c r="E149" s="46"/>
      <c r="F149" s="47"/>
      <c r="G149" s="45"/>
      <c r="H149" s="46"/>
      <c r="I149" s="47"/>
      <c r="J149" s="45"/>
      <c r="K149" s="46"/>
    </row>
    <row r="150" spans="1:11" ht="19.5" customHeight="1" hidden="1">
      <c r="A150" s="530"/>
      <c r="B150" s="53"/>
      <c r="C150" s="48"/>
      <c r="D150" s="49"/>
      <c r="E150" s="50"/>
      <c r="F150" s="47"/>
      <c r="G150" s="45"/>
      <c r="H150" s="46"/>
      <c r="I150" s="47"/>
      <c r="J150" s="45"/>
      <c r="K150" s="46"/>
    </row>
    <row r="151" spans="1:11" ht="19.5" customHeight="1" hidden="1">
      <c r="A151" s="531"/>
      <c r="B151" s="31" t="s">
        <v>113</v>
      </c>
      <c r="C151" s="56">
        <f>SUM(C146:C150)</f>
        <v>0</v>
      </c>
      <c r="D151" s="57"/>
      <c r="E151" s="66">
        <f>SUM(E146:E150)</f>
        <v>0</v>
      </c>
      <c r="F151" s="56">
        <f>SUM(F146:F150)</f>
        <v>0</v>
      </c>
      <c r="G151" s="57"/>
      <c r="H151" s="66">
        <f>SUM(H146:H150)</f>
        <v>0</v>
      </c>
      <c r="I151" s="56">
        <f>SUM(I146:I150)</f>
        <v>0</v>
      </c>
      <c r="J151" s="57"/>
      <c r="K151" s="66">
        <f>SUM(K146:K150)</f>
        <v>0</v>
      </c>
    </row>
    <row r="152" spans="1:11" ht="10.5" customHeight="1" hidden="1">
      <c r="A152" s="13"/>
      <c r="B152" s="14"/>
      <c r="C152" s="15"/>
      <c r="D152" s="15"/>
      <c r="E152" s="15"/>
      <c r="F152" s="15"/>
      <c r="G152" s="15"/>
      <c r="H152" s="15"/>
      <c r="I152" s="15"/>
      <c r="J152" s="15"/>
      <c r="K152" s="16"/>
    </row>
    <row r="153" spans="1:11" ht="19.5" customHeight="1">
      <c r="A153" s="529" t="s">
        <v>146</v>
      </c>
      <c r="B153" s="51"/>
      <c r="C153" s="44"/>
      <c r="D153" s="42"/>
      <c r="E153" s="43"/>
      <c r="F153" s="44"/>
      <c r="G153" s="42"/>
      <c r="H153" s="43"/>
      <c r="I153" s="44"/>
      <c r="J153" s="42"/>
      <c r="K153" s="43"/>
    </row>
    <row r="154" spans="1:11" ht="18" customHeight="1" thickBot="1">
      <c r="A154" s="530"/>
      <c r="B154" s="55"/>
      <c r="C154" s="72"/>
      <c r="D154" s="73"/>
      <c r="E154" s="74"/>
      <c r="F154" s="72"/>
      <c r="G154" s="73"/>
      <c r="H154" s="74"/>
      <c r="I154" s="72"/>
      <c r="J154" s="73"/>
      <c r="K154" s="74"/>
    </row>
    <row r="155" spans="1:11" ht="19.5" customHeight="1" hidden="1">
      <c r="A155" s="530"/>
      <c r="B155" s="55"/>
      <c r="C155" s="47"/>
      <c r="D155" s="45"/>
      <c r="E155" s="46"/>
      <c r="F155" s="47"/>
      <c r="G155" s="45"/>
      <c r="H155" s="46"/>
      <c r="I155" s="47"/>
      <c r="J155" s="45"/>
      <c r="K155" s="46"/>
    </row>
    <row r="156" spans="1:11" ht="19.5" customHeight="1" hidden="1">
      <c r="A156" s="530"/>
      <c r="B156" s="52"/>
      <c r="C156" s="47"/>
      <c r="D156" s="45"/>
      <c r="E156" s="46"/>
      <c r="F156" s="47"/>
      <c r="G156" s="45"/>
      <c r="H156" s="46"/>
      <c r="I156" s="47"/>
      <c r="J156" s="45"/>
      <c r="K156" s="46"/>
    </row>
    <row r="157" spans="1:11" ht="19.5" customHeight="1" hidden="1">
      <c r="A157" s="530"/>
      <c r="B157" s="53"/>
      <c r="C157" s="48"/>
      <c r="D157" s="49"/>
      <c r="E157" s="50"/>
      <c r="F157" s="47"/>
      <c r="G157" s="45"/>
      <c r="H157" s="46"/>
      <c r="I157" s="47"/>
      <c r="J157" s="45"/>
      <c r="K157" s="46"/>
    </row>
    <row r="158" spans="1:11" ht="19.5" customHeight="1" thickBot="1">
      <c r="A158" s="531"/>
      <c r="B158" s="31" t="s">
        <v>113</v>
      </c>
      <c r="C158" s="56">
        <f>SUM(C153:C157)</f>
        <v>0</v>
      </c>
      <c r="D158" s="57"/>
      <c r="E158" s="66">
        <f>SUM(E153:E157)</f>
        <v>0</v>
      </c>
      <c r="F158" s="56">
        <f>SUM(F153:F157)</f>
        <v>0</v>
      </c>
      <c r="G158" s="57"/>
      <c r="H158" s="66">
        <f>SUM(H153:H157)</f>
        <v>0</v>
      </c>
      <c r="I158" s="56">
        <f>SUM(I153:I157)</f>
        <v>0</v>
      </c>
      <c r="J158" s="57"/>
      <c r="K158" s="66">
        <f>SUM(K153:K157)</f>
        <v>0</v>
      </c>
    </row>
    <row r="159" spans="1:11" ht="19.5" customHeight="1" thickBot="1">
      <c r="A159" s="13"/>
      <c r="B159" s="14"/>
      <c r="C159" s="15"/>
      <c r="D159" s="15"/>
      <c r="E159" s="15"/>
      <c r="F159" s="15"/>
      <c r="G159" s="15"/>
      <c r="H159" s="15"/>
      <c r="I159" s="15"/>
      <c r="J159" s="15"/>
      <c r="K159" s="16"/>
    </row>
    <row r="160" spans="1:11" ht="18.75" customHeight="1" hidden="1">
      <c r="A160" s="529" t="s">
        <v>147</v>
      </c>
      <c r="B160" s="51"/>
      <c r="C160" s="44"/>
      <c r="D160" s="42"/>
      <c r="E160" s="43"/>
      <c r="F160" s="44"/>
      <c r="G160" s="42"/>
      <c r="H160" s="43"/>
      <c r="I160" s="44"/>
      <c r="J160" s="42"/>
      <c r="K160" s="43"/>
    </row>
    <row r="161" spans="1:11" ht="19.5" customHeight="1" hidden="1">
      <c r="A161" s="530"/>
      <c r="B161" s="55"/>
      <c r="C161" s="47"/>
      <c r="D161" s="45"/>
      <c r="E161" s="46"/>
      <c r="F161" s="47"/>
      <c r="G161" s="45"/>
      <c r="H161" s="46"/>
      <c r="I161" s="47"/>
      <c r="J161" s="45"/>
      <c r="K161" s="46"/>
    </row>
    <row r="162" spans="1:11" ht="19.5" customHeight="1" hidden="1">
      <c r="A162" s="530"/>
      <c r="B162" s="52"/>
      <c r="C162" s="47"/>
      <c r="D162" s="45"/>
      <c r="E162" s="46"/>
      <c r="F162" s="47"/>
      <c r="G162" s="45"/>
      <c r="H162" s="46"/>
      <c r="I162" s="47"/>
      <c r="J162" s="45"/>
      <c r="K162" s="46"/>
    </row>
    <row r="163" spans="1:11" ht="19.5" customHeight="1" hidden="1">
      <c r="A163" s="530"/>
      <c r="B163" s="52"/>
      <c r="C163" s="47"/>
      <c r="D163" s="45"/>
      <c r="E163" s="46"/>
      <c r="F163" s="47"/>
      <c r="G163" s="45"/>
      <c r="H163" s="46"/>
      <c r="I163" s="47"/>
      <c r="J163" s="45"/>
      <c r="K163" s="46"/>
    </row>
    <row r="164" spans="1:11" ht="19.5" customHeight="1" hidden="1">
      <c r="A164" s="530"/>
      <c r="B164" s="53"/>
      <c r="C164" s="48"/>
      <c r="D164" s="49"/>
      <c r="E164" s="50"/>
      <c r="F164" s="47"/>
      <c r="G164" s="45"/>
      <c r="H164" s="46"/>
      <c r="I164" s="47"/>
      <c r="J164" s="45"/>
      <c r="K164" s="46"/>
    </row>
    <row r="165" spans="1:11" ht="19.5" customHeight="1" hidden="1">
      <c r="A165" s="531"/>
      <c r="B165" s="31" t="s">
        <v>113</v>
      </c>
      <c r="C165" s="56">
        <f>SUM(C160:C164)</f>
        <v>0</v>
      </c>
      <c r="D165" s="57"/>
      <c r="E165" s="66">
        <f>SUM(E160:E164)</f>
        <v>0</v>
      </c>
      <c r="F165" s="56">
        <f>SUM(F160:F164)</f>
        <v>0</v>
      </c>
      <c r="G165" s="57"/>
      <c r="H165" s="66">
        <f>SUM(H160:H164)</f>
        <v>0</v>
      </c>
      <c r="I165" s="56">
        <f>SUM(I160:I164)</f>
        <v>0</v>
      </c>
      <c r="J165" s="57"/>
      <c r="K165" s="66">
        <f>SUM(K160:K164)</f>
        <v>0</v>
      </c>
    </row>
    <row r="166" spans="1:11" ht="19.5" customHeight="1" thickBot="1">
      <c r="A166" s="547" t="s">
        <v>49</v>
      </c>
      <c r="B166" s="548" t="s">
        <v>12</v>
      </c>
      <c r="C166" s="60">
        <f>C131+C137+C144+C151+C158+C165</f>
        <v>0</v>
      </c>
      <c r="D166" s="61"/>
      <c r="E166" s="63">
        <f>E131+E137+E144+E151+E158+E165</f>
        <v>0</v>
      </c>
      <c r="F166" s="60">
        <f>F131+F137+F144+F151+F158+F165</f>
        <v>0</v>
      </c>
      <c r="G166" s="61"/>
      <c r="H166" s="63">
        <f>H131+H137+H144+H151+H158+H165</f>
        <v>0</v>
      </c>
      <c r="I166" s="60">
        <f>I131+I137+I144+I151+I158+I165</f>
        <v>0</v>
      </c>
      <c r="J166" s="61"/>
      <c r="K166" s="63">
        <f>K131+K137+K144+K151+K158+K165</f>
        <v>0</v>
      </c>
    </row>
    <row r="167" spans="1:11" ht="18.75" customHeight="1" thickBot="1">
      <c r="A167" s="13"/>
      <c r="B167" s="14"/>
      <c r="C167" s="15"/>
      <c r="D167" s="15"/>
      <c r="E167" s="15"/>
      <c r="F167" s="15"/>
      <c r="G167" s="15"/>
      <c r="H167" s="15"/>
      <c r="I167" s="15"/>
      <c r="J167" s="15"/>
      <c r="K167" s="16"/>
    </row>
    <row r="168" spans="1:11" ht="19.5" customHeight="1" hidden="1">
      <c r="A168" s="525" t="s">
        <v>148</v>
      </c>
      <c r="B168" s="526"/>
      <c r="C168" s="527"/>
      <c r="D168" s="527"/>
      <c r="E168" s="527"/>
      <c r="F168" s="527"/>
      <c r="G168" s="527"/>
      <c r="H168" s="527"/>
      <c r="I168" s="527"/>
      <c r="J168" s="527"/>
      <c r="K168" s="528"/>
    </row>
    <row r="169" spans="1:11" ht="19.5" customHeight="1" hidden="1">
      <c r="A169" s="529" t="s">
        <v>149</v>
      </c>
      <c r="B169" s="51"/>
      <c r="C169" s="44"/>
      <c r="D169" s="42"/>
      <c r="E169" s="43"/>
      <c r="F169" s="44"/>
      <c r="G169" s="42"/>
      <c r="H169" s="43"/>
      <c r="I169" s="44"/>
      <c r="J169" s="42"/>
      <c r="K169" s="43"/>
    </row>
    <row r="170" spans="1:11" ht="19.5" customHeight="1" hidden="1">
      <c r="A170" s="530"/>
      <c r="B170" s="55"/>
      <c r="C170" s="47"/>
      <c r="D170" s="45"/>
      <c r="E170" s="46"/>
      <c r="F170" s="47"/>
      <c r="G170" s="45"/>
      <c r="H170" s="46"/>
      <c r="I170" s="47"/>
      <c r="J170" s="45"/>
      <c r="K170" s="46"/>
    </row>
    <row r="171" spans="1:11" ht="19.5" customHeight="1" hidden="1">
      <c r="A171" s="530"/>
      <c r="B171" s="52"/>
      <c r="C171" s="47"/>
      <c r="D171" s="45"/>
      <c r="E171" s="46"/>
      <c r="F171" s="47"/>
      <c r="G171" s="45"/>
      <c r="H171" s="46"/>
      <c r="I171" s="47"/>
      <c r="J171" s="45"/>
      <c r="K171" s="46"/>
    </row>
    <row r="172" spans="1:11" ht="19.5" customHeight="1" hidden="1">
      <c r="A172" s="530"/>
      <c r="B172" s="52"/>
      <c r="C172" s="47"/>
      <c r="D172" s="45"/>
      <c r="E172" s="46"/>
      <c r="F172" s="47"/>
      <c r="G172" s="45"/>
      <c r="H172" s="46"/>
      <c r="I172" s="47"/>
      <c r="J172" s="45"/>
      <c r="K172" s="46"/>
    </row>
    <row r="173" spans="1:11" ht="19.5" customHeight="1" hidden="1">
      <c r="A173" s="530"/>
      <c r="B173" s="53"/>
      <c r="C173" s="48"/>
      <c r="D173" s="49"/>
      <c r="E173" s="50"/>
      <c r="F173" s="47"/>
      <c r="G173" s="45"/>
      <c r="H173" s="46"/>
      <c r="I173" s="47"/>
      <c r="J173" s="45"/>
      <c r="K173" s="46"/>
    </row>
    <row r="174" spans="1:11" ht="19.5" customHeight="1" hidden="1">
      <c r="A174" s="531"/>
      <c r="B174" s="31" t="s">
        <v>113</v>
      </c>
      <c r="C174" s="56">
        <f>SUM(C169:C173)</f>
        <v>0</v>
      </c>
      <c r="D174" s="57"/>
      <c r="E174" s="66">
        <f>SUM(E169:E173)</f>
        <v>0</v>
      </c>
      <c r="F174" s="56">
        <f>SUM(F169:F173)</f>
        <v>0</v>
      </c>
      <c r="G174" s="57"/>
      <c r="H174" s="66">
        <f>SUM(H169:H173)</f>
        <v>0</v>
      </c>
      <c r="I174" s="56">
        <f>SUM(I169:I173)</f>
        <v>0</v>
      </c>
      <c r="J174" s="57"/>
      <c r="K174" s="66">
        <f>SUM(K169:K173)</f>
        <v>0</v>
      </c>
    </row>
    <row r="175" spans="1:11" ht="19.5" customHeight="1" hidden="1">
      <c r="A175" s="13"/>
      <c r="B175" s="14"/>
      <c r="C175" s="15"/>
      <c r="D175" s="15"/>
      <c r="E175" s="15"/>
      <c r="F175" s="15"/>
      <c r="G175" s="15"/>
      <c r="H175" s="15"/>
      <c r="I175" s="15"/>
      <c r="J175" s="15"/>
      <c r="K175" s="16"/>
    </row>
    <row r="176" spans="1:11" ht="19.5" customHeight="1" hidden="1">
      <c r="A176" s="529" t="s">
        <v>150</v>
      </c>
      <c r="B176" s="51"/>
      <c r="C176" s="44"/>
      <c r="D176" s="42"/>
      <c r="E176" s="43"/>
      <c r="F176" s="44"/>
      <c r="G176" s="42"/>
      <c r="H176" s="43"/>
      <c r="I176" s="44"/>
      <c r="J176" s="42"/>
      <c r="K176" s="43"/>
    </row>
    <row r="177" spans="1:11" ht="19.5" customHeight="1" hidden="1">
      <c r="A177" s="530"/>
      <c r="B177" s="55"/>
      <c r="C177" s="47"/>
      <c r="D177" s="45"/>
      <c r="E177" s="46"/>
      <c r="F177" s="47"/>
      <c r="G177" s="45"/>
      <c r="H177" s="46"/>
      <c r="I177" s="47"/>
      <c r="J177" s="45"/>
      <c r="K177" s="46"/>
    </row>
    <row r="178" spans="1:11" ht="19.5" customHeight="1" hidden="1">
      <c r="A178" s="530"/>
      <c r="B178" s="52"/>
      <c r="C178" s="47"/>
      <c r="D178" s="45"/>
      <c r="E178" s="46"/>
      <c r="F178" s="47"/>
      <c r="G178" s="45"/>
      <c r="H178" s="46"/>
      <c r="I178" s="47"/>
      <c r="J178" s="45"/>
      <c r="K178" s="46"/>
    </row>
    <row r="179" spans="1:11" ht="19.5" customHeight="1" hidden="1">
      <c r="A179" s="530"/>
      <c r="B179" s="52"/>
      <c r="C179" s="47"/>
      <c r="D179" s="45"/>
      <c r="E179" s="46"/>
      <c r="F179" s="47"/>
      <c r="G179" s="45"/>
      <c r="H179" s="46"/>
      <c r="I179" s="47"/>
      <c r="J179" s="45"/>
      <c r="K179" s="46"/>
    </row>
    <row r="180" spans="1:11" ht="19.5" customHeight="1" hidden="1">
      <c r="A180" s="530"/>
      <c r="B180" s="53"/>
      <c r="C180" s="48"/>
      <c r="D180" s="49"/>
      <c r="E180" s="50"/>
      <c r="F180" s="47"/>
      <c r="G180" s="45"/>
      <c r="H180" s="46"/>
      <c r="I180" s="47"/>
      <c r="J180" s="45"/>
      <c r="K180" s="46"/>
    </row>
    <row r="181" spans="1:11" ht="19.5" customHeight="1" hidden="1">
      <c r="A181" s="531"/>
      <c r="B181" s="31" t="s">
        <v>113</v>
      </c>
      <c r="C181" s="56">
        <f>SUM(C176:C180)</f>
        <v>0</v>
      </c>
      <c r="D181" s="57"/>
      <c r="E181" s="66">
        <f>SUM(E176:E180)</f>
        <v>0</v>
      </c>
      <c r="F181" s="56">
        <f>SUM(F176:F180)</f>
        <v>0</v>
      </c>
      <c r="G181" s="57"/>
      <c r="H181" s="66">
        <f>SUM(H176:H180)</f>
        <v>0</v>
      </c>
      <c r="I181" s="56">
        <f>SUM(I176:I180)</f>
        <v>0</v>
      </c>
      <c r="J181" s="57"/>
      <c r="K181" s="66">
        <f>SUM(K176:K180)</f>
        <v>0</v>
      </c>
    </row>
    <row r="182" spans="1:11" ht="19.5" customHeight="1" hidden="1">
      <c r="A182" s="547" t="s">
        <v>151</v>
      </c>
      <c r="B182" s="548" t="s">
        <v>12</v>
      </c>
      <c r="C182" s="60">
        <f>C174+C181</f>
        <v>0</v>
      </c>
      <c r="D182" s="61"/>
      <c r="E182" s="63">
        <f>E174+E181</f>
        <v>0</v>
      </c>
      <c r="F182" s="60">
        <f>F174+F181</f>
        <v>0</v>
      </c>
      <c r="G182" s="61"/>
      <c r="H182" s="63">
        <f>H174+H181</f>
        <v>0</v>
      </c>
      <c r="I182" s="60">
        <f>I174+I181</f>
        <v>0</v>
      </c>
      <c r="J182" s="61"/>
      <c r="K182" s="63">
        <f>K174+K181</f>
        <v>0</v>
      </c>
    </row>
    <row r="183" spans="1:11" ht="19.5" customHeight="1" hidden="1">
      <c r="A183" s="13"/>
      <c r="B183" s="14"/>
      <c r="C183" s="15"/>
      <c r="D183" s="15"/>
      <c r="E183" s="15"/>
      <c r="F183" s="15"/>
      <c r="G183" s="15"/>
      <c r="H183" s="15"/>
      <c r="I183" s="15"/>
      <c r="J183" s="15"/>
      <c r="K183" s="16"/>
    </row>
    <row r="184" spans="1:11" ht="19.5" customHeight="1" thickBot="1">
      <c r="A184" s="525" t="s">
        <v>58</v>
      </c>
      <c r="B184" s="526"/>
      <c r="C184" s="527"/>
      <c r="D184" s="527"/>
      <c r="E184" s="527"/>
      <c r="F184" s="527"/>
      <c r="G184" s="527"/>
      <c r="H184" s="527"/>
      <c r="I184" s="527"/>
      <c r="J184" s="527"/>
      <c r="K184" s="528"/>
    </row>
    <row r="185" spans="1:11" ht="19.5" customHeight="1" thickBot="1">
      <c r="A185" s="529" t="s">
        <v>152</v>
      </c>
      <c r="B185" s="55"/>
      <c r="C185" s="44"/>
      <c r="D185" s="42"/>
      <c r="E185" s="43"/>
      <c r="F185" s="44"/>
      <c r="G185" s="42"/>
      <c r="H185" s="43"/>
      <c r="I185" s="44"/>
      <c r="J185" s="42"/>
      <c r="K185" s="43"/>
    </row>
    <row r="186" spans="1:11" ht="19.5" customHeight="1" hidden="1">
      <c r="A186" s="530"/>
      <c r="B186" s="55"/>
      <c r="C186" s="47"/>
      <c r="D186" s="45"/>
      <c r="E186" s="46"/>
      <c r="F186" s="47"/>
      <c r="G186" s="45"/>
      <c r="H186" s="46"/>
      <c r="I186" s="47"/>
      <c r="J186" s="45"/>
      <c r="K186" s="46"/>
    </row>
    <row r="187" spans="1:11" ht="19.5" customHeight="1" hidden="1">
      <c r="A187" s="530"/>
      <c r="B187" s="55"/>
      <c r="C187" s="47"/>
      <c r="D187" s="45"/>
      <c r="E187" s="46"/>
      <c r="F187" s="47"/>
      <c r="G187" s="45"/>
      <c r="H187" s="46"/>
      <c r="I187" s="47"/>
      <c r="J187" s="45"/>
      <c r="K187" s="46"/>
    </row>
    <row r="188" spans="1:11" ht="19.5" customHeight="1" hidden="1">
      <c r="A188" s="530"/>
      <c r="B188" s="52"/>
      <c r="C188" s="47"/>
      <c r="D188" s="45"/>
      <c r="E188" s="46"/>
      <c r="F188" s="47"/>
      <c r="G188" s="45"/>
      <c r="H188" s="46"/>
      <c r="I188" s="47"/>
      <c r="J188" s="45"/>
      <c r="K188" s="46"/>
    </row>
    <row r="189" spans="1:11" ht="19.5" customHeight="1" hidden="1">
      <c r="A189" s="530"/>
      <c r="B189" s="53"/>
      <c r="C189" s="48"/>
      <c r="D189" s="49"/>
      <c r="E189" s="50"/>
      <c r="F189" s="47"/>
      <c r="G189" s="45"/>
      <c r="H189" s="46"/>
      <c r="I189" s="47"/>
      <c r="J189" s="45"/>
      <c r="K189" s="46"/>
    </row>
    <row r="190" spans="1:11" ht="19.5" customHeight="1" thickBot="1">
      <c r="A190" s="531"/>
      <c r="B190" s="31" t="s">
        <v>113</v>
      </c>
      <c r="C190" s="56">
        <f>SUM(C185:C189)</f>
        <v>0</v>
      </c>
      <c r="D190" s="57"/>
      <c r="E190" s="66">
        <f>SUM(E185:E189)</f>
        <v>0</v>
      </c>
      <c r="F190" s="56">
        <f>SUM(F185:F189)</f>
        <v>0</v>
      </c>
      <c r="G190" s="57"/>
      <c r="H190" s="66">
        <f>SUM(H185:H189)</f>
        <v>0</v>
      </c>
      <c r="I190" s="56">
        <f>SUM(I185:I189)</f>
        <v>0</v>
      </c>
      <c r="J190" s="57"/>
      <c r="K190" s="66">
        <f>SUM(K185:K189)</f>
        <v>0</v>
      </c>
    </row>
    <row r="191" spans="1:11" ht="19.5" customHeight="1" thickBot="1">
      <c r="A191" s="13"/>
      <c r="B191" s="14"/>
      <c r="C191" s="15"/>
      <c r="D191" s="15"/>
      <c r="E191" s="15"/>
      <c r="F191" s="15"/>
      <c r="G191" s="15"/>
      <c r="H191" s="15"/>
      <c r="I191" s="15"/>
      <c r="J191" s="15"/>
      <c r="K191" s="16"/>
    </row>
    <row r="192" spans="1:11" ht="19.5" customHeight="1" hidden="1">
      <c r="A192" s="529" t="s">
        <v>153</v>
      </c>
      <c r="B192" s="51"/>
      <c r="C192" s="44"/>
      <c r="D192" s="42"/>
      <c r="E192" s="43"/>
      <c r="F192" s="44"/>
      <c r="G192" s="42"/>
      <c r="H192" s="43"/>
      <c r="I192" s="44"/>
      <c r="J192" s="42"/>
      <c r="K192" s="43"/>
    </row>
    <row r="193" spans="1:11" ht="19.5" customHeight="1" hidden="1">
      <c r="A193" s="530"/>
      <c r="B193" s="55"/>
      <c r="C193" s="47"/>
      <c r="D193" s="45"/>
      <c r="E193" s="46"/>
      <c r="F193" s="47"/>
      <c r="G193" s="45"/>
      <c r="H193" s="46"/>
      <c r="I193" s="47"/>
      <c r="J193" s="45"/>
      <c r="K193" s="46"/>
    </row>
    <row r="194" spans="1:11" ht="19.5" customHeight="1" hidden="1">
      <c r="A194" s="530"/>
      <c r="B194" s="55"/>
      <c r="C194" s="47"/>
      <c r="D194" s="45"/>
      <c r="E194" s="46"/>
      <c r="F194" s="47"/>
      <c r="G194" s="45"/>
      <c r="H194" s="46"/>
      <c r="I194" s="47"/>
      <c r="J194" s="45"/>
      <c r="K194" s="46"/>
    </row>
    <row r="195" spans="1:11" ht="19.5" customHeight="1" hidden="1">
      <c r="A195" s="530"/>
      <c r="B195" s="52"/>
      <c r="C195" s="47"/>
      <c r="D195" s="45"/>
      <c r="E195" s="46"/>
      <c r="F195" s="47"/>
      <c r="G195" s="45"/>
      <c r="H195" s="46"/>
      <c r="I195" s="47"/>
      <c r="J195" s="45"/>
      <c r="K195" s="46"/>
    </row>
    <row r="196" spans="1:11" ht="19.5" customHeight="1" hidden="1">
      <c r="A196" s="530"/>
      <c r="B196" s="53"/>
      <c r="C196" s="48"/>
      <c r="D196" s="49"/>
      <c r="E196" s="50"/>
      <c r="F196" s="47"/>
      <c r="G196" s="45"/>
      <c r="H196" s="46"/>
      <c r="I196" s="47"/>
      <c r="J196" s="45"/>
      <c r="K196" s="46"/>
    </row>
    <row r="197" spans="1:11" ht="19.5" customHeight="1" hidden="1">
      <c r="A197" s="531"/>
      <c r="B197" s="31" t="s">
        <v>113</v>
      </c>
      <c r="C197" s="56">
        <f>SUM(C192:C196)</f>
        <v>0</v>
      </c>
      <c r="D197" s="57"/>
      <c r="E197" s="66">
        <f>SUM(E192:E196)</f>
        <v>0</v>
      </c>
      <c r="F197" s="56">
        <f>SUM(F192:F196)</f>
        <v>0</v>
      </c>
      <c r="G197" s="57"/>
      <c r="H197" s="66">
        <f>SUM(H192:H196)</f>
        <v>0</v>
      </c>
      <c r="I197" s="56">
        <f>SUM(I192:I196)</f>
        <v>0</v>
      </c>
      <c r="J197" s="57"/>
      <c r="K197" s="66">
        <f>SUM(K192:K196)</f>
        <v>0</v>
      </c>
    </row>
    <row r="198" spans="1:11" ht="19.5" customHeight="1" hidden="1">
      <c r="A198" s="13"/>
      <c r="B198" s="14"/>
      <c r="C198" s="15"/>
      <c r="D198" s="15"/>
      <c r="E198" s="15"/>
      <c r="F198" s="15"/>
      <c r="G198" s="15"/>
      <c r="H198" s="15"/>
      <c r="I198" s="15"/>
      <c r="J198" s="15"/>
      <c r="K198" s="16"/>
    </row>
    <row r="199" spans="1:11" ht="19.5" customHeight="1" hidden="1">
      <c r="A199" s="529" t="s">
        <v>154</v>
      </c>
      <c r="B199" s="51"/>
      <c r="C199" s="44"/>
      <c r="D199" s="42"/>
      <c r="E199" s="36"/>
      <c r="F199" s="44"/>
      <c r="G199" s="42"/>
      <c r="H199" s="43"/>
      <c r="I199" s="44"/>
      <c r="J199" s="42"/>
      <c r="K199" s="43"/>
    </row>
    <row r="200" spans="1:11" ht="19.5" customHeight="1" hidden="1">
      <c r="A200" s="530"/>
      <c r="B200" s="55"/>
      <c r="C200" s="47"/>
      <c r="D200" s="45"/>
      <c r="E200" s="46"/>
      <c r="F200" s="47"/>
      <c r="G200" s="45"/>
      <c r="H200" s="46"/>
      <c r="I200" s="47"/>
      <c r="J200" s="45"/>
      <c r="K200" s="46"/>
    </row>
    <row r="201" spans="1:11" ht="19.5" customHeight="1" hidden="1">
      <c r="A201" s="530"/>
      <c r="B201" s="55"/>
      <c r="C201" s="47"/>
      <c r="D201" s="45"/>
      <c r="E201" s="46"/>
      <c r="F201" s="47"/>
      <c r="G201" s="45"/>
      <c r="H201" s="46"/>
      <c r="I201" s="47"/>
      <c r="J201" s="45"/>
      <c r="K201" s="46"/>
    </row>
    <row r="202" spans="1:11" ht="19.5" customHeight="1" hidden="1">
      <c r="A202" s="530"/>
      <c r="B202" s="52"/>
      <c r="C202" s="47"/>
      <c r="D202" s="45"/>
      <c r="E202" s="46"/>
      <c r="F202" s="47"/>
      <c r="G202" s="45"/>
      <c r="H202" s="46"/>
      <c r="I202" s="47"/>
      <c r="J202" s="45"/>
      <c r="K202" s="46"/>
    </row>
    <row r="203" spans="1:11" ht="19.5" customHeight="1" hidden="1">
      <c r="A203" s="530"/>
      <c r="B203" s="53"/>
      <c r="C203" s="77"/>
      <c r="D203" s="78"/>
      <c r="E203" s="79"/>
      <c r="F203" s="47"/>
      <c r="G203" s="45"/>
      <c r="H203" s="46"/>
      <c r="I203" s="47"/>
      <c r="J203" s="45"/>
      <c r="K203" s="46"/>
    </row>
    <row r="204" spans="1:11" ht="19.5" customHeight="1" hidden="1">
      <c r="A204" s="531"/>
      <c r="B204" s="31" t="s">
        <v>113</v>
      </c>
      <c r="C204" s="56">
        <f>SUM(C199:C203)</f>
        <v>0</v>
      </c>
      <c r="D204" s="57"/>
      <c r="E204" s="66">
        <f>SUM(E199:E203)</f>
        <v>0</v>
      </c>
      <c r="F204" s="56">
        <f>SUM(F199:F203)</f>
        <v>0</v>
      </c>
      <c r="G204" s="57"/>
      <c r="H204" s="66">
        <f>SUM(H199:H203)</f>
        <v>0</v>
      </c>
      <c r="I204" s="56">
        <f>SUM(I199:I203)</f>
        <v>0</v>
      </c>
      <c r="J204" s="57"/>
      <c r="K204" s="66">
        <f>SUM(K199:K203)</f>
        <v>0</v>
      </c>
    </row>
    <row r="205" spans="1:11" ht="19.5" customHeight="1" hidden="1">
      <c r="A205" s="13"/>
      <c r="B205" s="14"/>
      <c r="C205" s="15"/>
      <c r="D205" s="15"/>
      <c r="E205" s="15"/>
      <c r="F205" s="15"/>
      <c r="G205" s="15"/>
      <c r="H205" s="15"/>
      <c r="I205" s="15"/>
      <c r="J205" s="15"/>
      <c r="K205" s="16"/>
    </row>
    <row r="206" spans="1:11" ht="19.5" customHeight="1" hidden="1">
      <c r="A206" s="529" t="s">
        <v>155</v>
      </c>
      <c r="B206" s="51"/>
      <c r="C206" s="44"/>
      <c r="D206" s="42"/>
      <c r="E206" s="43"/>
      <c r="F206" s="44"/>
      <c r="G206" s="42"/>
      <c r="H206" s="43"/>
      <c r="I206" s="44"/>
      <c r="J206" s="42"/>
      <c r="K206" s="43"/>
    </row>
    <row r="207" spans="1:11" ht="19.5" customHeight="1" hidden="1">
      <c r="A207" s="530"/>
      <c r="B207" s="55"/>
      <c r="C207" s="47"/>
      <c r="D207" s="45"/>
      <c r="E207" s="46"/>
      <c r="F207" s="47"/>
      <c r="G207" s="45"/>
      <c r="H207" s="46"/>
      <c r="I207" s="47"/>
      <c r="J207" s="45"/>
      <c r="K207" s="46"/>
    </row>
    <row r="208" spans="1:11" ht="19.5" customHeight="1" hidden="1">
      <c r="A208" s="530"/>
      <c r="B208" s="52"/>
      <c r="C208" s="47"/>
      <c r="D208" s="45"/>
      <c r="E208" s="46"/>
      <c r="F208" s="47"/>
      <c r="G208" s="45"/>
      <c r="H208" s="46"/>
      <c r="I208" s="47"/>
      <c r="J208" s="45"/>
      <c r="K208" s="46"/>
    </row>
    <row r="209" spans="1:11" ht="19.5" customHeight="1" hidden="1">
      <c r="A209" s="530"/>
      <c r="B209" s="52"/>
      <c r="C209" s="47"/>
      <c r="D209" s="45"/>
      <c r="E209" s="46"/>
      <c r="F209" s="47"/>
      <c r="G209" s="45"/>
      <c r="H209" s="46"/>
      <c r="I209" s="47"/>
      <c r="J209" s="45"/>
      <c r="K209" s="46"/>
    </row>
    <row r="210" spans="1:11" ht="19.5" customHeight="1" hidden="1">
      <c r="A210" s="530"/>
      <c r="B210" s="53"/>
      <c r="C210" s="48"/>
      <c r="D210" s="49"/>
      <c r="E210" s="50"/>
      <c r="F210" s="47"/>
      <c r="G210" s="45"/>
      <c r="H210" s="46"/>
      <c r="I210" s="47"/>
      <c r="J210" s="45"/>
      <c r="K210" s="46"/>
    </row>
    <row r="211" spans="1:11" ht="19.5" customHeight="1" hidden="1">
      <c r="A211" s="531"/>
      <c r="B211" s="31" t="s">
        <v>113</v>
      </c>
      <c r="C211" s="56">
        <f>SUM(C206:C210)</f>
        <v>0</v>
      </c>
      <c r="D211" s="57"/>
      <c r="E211" s="66">
        <f>SUM(E206:E210)</f>
        <v>0</v>
      </c>
      <c r="F211" s="56">
        <f>SUM(F206:F210)</f>
        <v>0</v>
      </c>
      <c r="G211" s="57"/>
      <c r="H211" s="66">
        <f>SUM(H206:H210)</f>
        <v>0</v>
      </c>
      <c r="I211" s="56">
        <f>SUM(I206:I210)</f>
        <v>0</v>
      </c>
      <c r="J211" s="57"/>
      <c r="K211" s="66">
        <f>SUM(K206:K210)</f>
        <v>0</v>
      </c>
    </row>
    <row r="212" spans="1:11" ht="19.5" customHeight="1" hidden="1">
      <c r="A212" s="13"/>
      <c r="B212" s="14"/>
      <c r="C212" s="15"/>
      <c r="D212" s="15"/>
      <c r="E212" s="15"/>
      <c r="F212" s="15"/>
      <c r="G212" s="15"/>
      <c r="H212" s="15"/>
      <c r="I212" s="15"/>
      <c r="J212" s="15"/>
      <c r="K212" s="16"/>
    </row>
    <row r="213" spans="1:11" ht="19.5" customHeight="1" hidden="1">
      <c r="A213" s="529" t="s">
        <v>156</v>
      </c>
      <c r="B213" s="51"/>
      <c r="C213" s="44"/>
      <c r="D213" s="42"/>
      <c r="E213" s="43"/>
      <c r="F213" s="44"/>
      <c r="G213" s="42"/>
      <c r="H213" s="43"/>
      <c r="I213" s="44"/>
      <c r="J213" s="42"/>
      <c r="K213" s="43"/>
    </row>
    <row r="214" spans="1:11" ht="19.5" customHeight="1" hidden="1">
      <c r="A214" s="530"/>
      <c r="B214" s="52"/>
      <c r="C214" s="47"/>
      <c r="D214" s="45"/>
      <c r="E214" s="46"/>
      <c r="F214" s="47"/>
      <c r="G214" s="45"/>
      <c r="H214" s="46"/>
      <c r="I214" s="47"/>
      <c r="J214" s="45"/>
      <c r="K214" s="46"/>
    </row>
    <row r="215" spans="1:11" ht="19.5" customHeight="1" hidden="1">
      <c r="A215" s="530"/>
      <c r="B215" s="52"/>
      <c r="C215" s="47"/>
      <c r="D215" s="45"/>
      <c r="E215" s="46"/>
      <c r="F215" s="47"/>
      <c r="G215" s="45"/>
      <c r="H215" s="46"/>
      <c r="I215" s="47"/>
      <c r="J215" s="45"/>
      <c r="K215" s="46"/>
    </row>
    <row r="216" spans="1:11" ht="19.5" customHeight="1" hidden="1">
      <c r="A216" s="530"/>
      <c r="B216" s="52"/>
      <c r="C216" s="47"/>
      <c r="D216" s="45"/>
      <c r="E216" s="46"/>
      <c r="F216" s="47"/>
      <c r="G216" s="45"/>
      <c r="H216" s="46"/>
      <c r="I216" s="47"/>
      <c r="J216" s="45"/>
      <c r="K216" s="46"/>
    </row>
    <row r="217" spans="1:11" ht="19.5" customHeight="1" hidden="1">
      <c r="A217" s="530"/>
      <c r="B217" s="53"/>
      <c r="C217" s="48"/>
      <c r="D217" s="49"/>
      <c r="E217" s="50"/>
      <c r="F217" s="47"/>
      <c r="G217" s="45"/>
      <c r="H217" s="46"/>
      <c r="I217" s="47"/>
      <c r="J217" s="45"/>
      <c r="K217" s="46"/>
    </row>
    <row r="218" spans="1:11" ht="19.5" customHeight="1" hidden="1">
      <c r="A218" s="531"/>
      <c r="B218" s="31" t="s">
        <v>113</v>
      </c>
      <c r="C218" s="56">
        <f>SUM(C213:C217)</f>
        <v>0</v>
      </c>
      <c r="D218" s="57"/>
      <c r="E218" s="66">
        <f>SUM(E213:E217)</f>
        <v>0</v>
      </c>
      <c r="F218" s="56">
        <f>SUM(F213:F217)</f>
        <v>0</v>
      </c>
      <c r="G218" s="57"/>
      <c r="H218" s="66">
        <f>SUM(H213:H217)</f>
        <v>0</v>
      </c>
      <c r="I218" s="56">
        <f>SUM(I213:I217)</f>
        <v>0</v>
      </c>
      <c r="J218" s="57"/>
      <c r="K218" s="66">
        <f>SUM(K213:K217)</f>
        <v>0</v>
      </c>
    </row>
    <row r="219" spans="1:11" ht="19.5" customHeight="1" thickBot="1">
      <c r="A219" s="547" t="s">
        <v>59</v>
      </c>
      <c r="B219" s="548"/>
      <c r="C219" s="60">
        <f>C190+C197+C204+C211+C218</f>
        <v>0</v>
      </c>
      <c r="D219" s="61"/>
      <c r="E219" s="63">
        <f>E190+E197+E204+E211+E218</f>
        <v>0</v>
      </c>
      <c r="F219" s="60">
        <f>F190+F197+F204+F211+F218</f>
        <v>0</v>
      </c>
      <c r="G219" s="61"/>
      <c r="H219" s="63">
        <f>H190+H197+H204+H211+H218</f>
        <v>0</v>
      </c>
      <c r="I219" s="60">
        <f>I190+I197+I204+I211+I218</f>
        <v>0</v>
      </c>
      <c r="J219" s="61"/>
      <c r="K219" s="63">
        <f>K190+K197+K204+K211+K218</f>
        <v>0</v>
      </c>
    </row>
    <row r="220" spans="1:11" ht="19.5" customHeight="1" thickBot="1">
      <c r="A220" s="96"/>
      <c r="B220" s="97"/>
      <c r="C220" s="98"/>
      <c r="D220" s="98"/>
      <c r="E220" s="98"/>
      <c r="F220" s="98"/>
      <c r="G220" s="98"/>
      <c r="H220" s="98"/>
      <c r="I220" s="98"/>
      <c r="J220" s="98"/>
      <c r="K220" s="99"/>
    </row>
    <row r="221" spans="1:11" ht="19.5" customHeight="1" thickBot="1">
      <c r="A221" s="576" t="s">
        <v>50</v>
      </c>
      <c r="B221" s="458"/>
      <c r="C221" s="58">
        <f>C70+C124+C166+C182+C219</f>
        <v>0</v>
      </c>
      <c r="D221" s="59"/>
      <c r="E221" s="64">
        <f>E70+E124+E166+E182+E219</f>
        <v>0</v>
      </c>
      <c r="F221" s="58">
        <f>F70+F124+F166+F182+F219</f>
        <v>0</v>
      </c>
      <c r="G221" s="59"/>
      <c r="H221" s="64">
        <f>H70+H124+H166+H182+H219</f>
        <v>0</v>
      </c>
      <c r="I221" s="58">
        <f>I70+I124+I166+I182+I219</f>
        <v>0</v>
      </c>
      <c r="J221" s="59"/>
      <c r="K221" s="65">
        <f>K70+K124+K166+K182+K219</f>
        <v>0</v>
      </c>
    </row>
    <row r="222" spans="1:11" ht="19.5" customHeight="1" thickBot="1">
      <c r="A222" s="100"/>
      <c r="B222" s="95"/>
      <c r="C222" s="84"/>
      <c r="D222" s="84"/>
      <c r="E222" s="84"/>
      <c r="F222" s="84"/>
      <c r="G222" s="84"/>
      <c r="H222" s="84"/>
      <c r="I222" s="84"/>
      <c r="J222" s="84"/>
      <c r="K222" s="101"/>
    </row>
    <row r="223" spans="1:11" ht="19.5" customHeight="1" thickBot="1">
      <c r="A223" s="554" t="s">
        <v>51</v>
      </c>
      <c r="B223" s="555"/>
      <c r="C223" s="555"/>
      <c r="D223" s="555"/>
      <c r="E223" s="555"/>
      <c r="F223" s="555"/>
      <c r="G223" s="555"/>
      <c r="H223" s="555"/>
      <c r="I223" s="555"/>
      <c r="J223" s="555"/>
      <c r="K223" s="556"/>
    </row>
    <row r="224" spans="1:11" ht="29.25" customHeight="1">
      <c r="A224" s="529" t="s">
        <v>157</v>
      </c>
      <c r="B224" s="51"/>
      <c r="C224" s="44"/>
      <c r="D224" s="42"/>
      <c r="E224" s="43"/>
      <c r="F224" s="44"/>
      <c r="G224" s="42"/>
      <c r="H224" s="43"/>
      <c r="I224" s="44"/>
      <c r="J224" s="42"/>
      <c r="K224" s="43"/>
    </row>
    <row r="225" spans="1:11" ht="27.75" customHeight="1">
      <c r="A225" s="530"/>
      <c r="B225" s="55"/>
      <c r="C225" s="72"/>
      <c r="D225" s="73"/>
      <c r="E225" s="74"/>
      <c r="F225" s="72"/>
      <c r="G225" s="73"/>
      <c r="H225" s="74"/>
      <c r="I225" s="72"/>
      <c r="J225" s="73"/>
      <c r="K225" s="74"/>
    </row>
    <row r="226" spans="1:11" ht="19.5" customHeight="1" thickBot="1">
      <c r="A226" s="530"/>
      <c r="B226" s="52"/>
      <c r="C226" s="47"/>
      <c r="D226" s="45"/>
      <c r="E226" s="46"/>
      <c r="F226" s="47"/>
      <c r="G226" s="45"/>
      <c r="H226" s="46"/>
      <c r="I226" s="47"/>
      <c r="J226" s="45"/>
      <c r="K226" s="46"/>
    </row>
    <row r="227" spans="1:11" ht="19.5" customHeight="1" hidden="1">
      <c r="A227" s="530"/>
      <c r="B227" s="52"/>
      <c r="C227" s="47"/>
      <c r="D227" s="45"/>
      <c r="E227" s="46"/>
      <c r="F227" s="47"/>
      <c r="G227" s="45"/>
      <c r="H227" s="46"/>
      <c r="I227" s="47"/>
      <c r="J227" s="45"/>
      <c r="K227" s="46"/>
    </row>
    <row r="228" spans="1:11" ht="19.5" customHeight="1" hidden="1">
      <c r="A228" s="530"/>
      <c r="B228" s="53"/>
      <c r="C228" s="48"/>
      <c r="D228" s="49"/>
      <c r="E228" s="50"/>
      <c r="F228" s="47"/>
      <c r="G228" s="45"/>
      <c r="H228" s="46"/>
      <c r="I228" s="47"/>
      <c r="J228" s="45"/>
      <c r="K228" s="46"/>
    </row>
    <row r="229" spans="1:11" ht="19.5" customHeight="1" thickBot="1">
      <c r="A229" s="531"/>
      <c r="B229" s="31" t="s">
        <v>113</v>
      </c>
      <c r="C229" s="56">
        <f>SUM(C224:C228)</f>
        <v>0</v>
      </c>
      <c r="D229" s="57"/>
      <c r="E229" s="66">
        <f>SUM(E224:E228)</f>
        <v>0</v>
      </c>
      <c r="F229" s="56">
        <f>SUM(F224:F228)</f>
        <v>0</v>
      </c>
      <c r="G229" s="57"/>
      <c r="H229" s="66">
        <f>SUM(H224:H228)</f>
        <v>0</v>
      </c>
      <c r="I229" s="56">
        <f>SUM(I224:I228)</f>
        <v>0</v>
      </c>
      <c r="J229" s="57"/>
      <c r="K229" s="66">
        <f>SUM(K224:K228)</f>
        <v>0</v>
      </c>
    </row>
    <row r="230" spans="1:11" ht="19.5" customHeight="1" thickBot="1">
      <c r="A230" s="13"/>
      <c r="B230" s="14"/>
      <c r="C230" s="15"/>
      <c r="D230" s="15"/>
      <c r="E230" s="15"/>
      <c r="F230" s="15"/>
      <c r="G230" s="15"/>
      <c r="H230" s="15"/>
      <c r="I230" s="15"/>
      <c r="J230" s="15"/>
      <c r="K230" s="16"/>
    </row>
    <row r="231" spans="1:11" ht="39" customHeight="1" thickBot="1">
      <c r="A231" s="529" t="s">
        <v>158</v>
      </c>
      <c r="B231" s="51"/>
      <c r="C231" s="44"/>
      <c r="D231" s="42"/>
      <c r="E231" s="43"/>
      <c r="F231" s="44"/>
      <c r="G231" s="42"/>
      <c r="H231" s="43"/>
      <c r="I231" s="44"/>
      <c r="J231" s="42"/>
      <c r="K231" s="43"/>
    </row>
    <row r="232" spans="1:11" ht="19.5" customHeight="1" hidden="1">
      <c r="A232" s="530"/>
      <c r="B232" s="55"/>
      <c r="C232" s="47"/>
      <c r="D232" s="45"/>
      <c r="E232" s="46"/>
      <c r="F232" s="47"/>
      <c r="G232" s="45"/>
      <c r="H232" s="46"/>
      <c r="I232" s="47"/>
      <c r="J232" s="45"/>
      <c r="K232" s="46"/>
    </row>
    <row r="233" spans="1:11" ht="19.5" customHeight="1" hidden="1">
      <c r="A233" s="530"/>
      <c r="B233" s="52"/>
      <c r="C233" s="47"/>
      <c r="D233" s="45"/>
      <c r="E233" s="46"/>
      <c r="F233" s="47"/>
      <c r="G233" s="45"/>
      <c r="H233" s="46"/>
      <c r="I233" s="47"/>
      <c r="J233" s="45"/>
      <c r="K233" s="46"/>
    </row>
    <row r="234" spans="1:11" ht="19.5" customHeight="1" hidden="1">
      <c r="A234" s="530"/>
      <c r="B234" s="52"/>
      <c r="C234" s="47"/>
      <c r="D234" s="45"/>
      <c r="E234" s="46"/>
      <c r="F234" s="47"/>
      <c r="G234" s="45"/>
      <c r="H234" s="46"/>
      <c r="I234" s="47"/>
      <c r="J234" s="45"/>
      <c r="K234" s="46"/>
    </row>
    <row r="235" spans="1:11" ht="19.5" customHeight="1" hidden="1">
      <c r="A235" s="530"/>
      <c r="B235" s="53"/>
      <c r="C235" s="48"/>
      <c r="D235" s="49"/>
      <c r="E235" s="50"/>
      <c r="F235" s="47"/>
      <c r="G235" s="45"/>
      <c r="H235" s="46"/>
      <c r="I235" s="47"/>
      <c r="J235" s="45"/>
      <c r="K235" s="46"/>
    </row>
    <row r="236" spans="1:11" ht="19.5" customHeight="1" thickBot="1">
      <c r="A236" s="531"/>
      <c r="B236" s="31" t="s">
        <v>113</v>
      </c>
      <c r="C236" s="56">
        <f>SUM(C231:C235)</f>
        <v>0</v>
      </c>
      <c r="D236" s="57"/>
      <c r="E236" s="66">
        <f>SUM(E231:E235)</f>
        <v>0</v>
      </c>
      <c r="F236" s="56">
        <f>SUM(F231:F235)</f>
        <v>0</v>
      </c>
      <c r="G236" s="57"/>
      <c r="H236" s="66">
        <f>SUM(H231:H235)</f>
        <v>0</v>
      </c>
      <c r="I236" s="56">
        <f>SUM(I231:I235)</f>
        <v>0</v>
      </c>
      <c r="J236" s="57"/>
      <c r="K236" s="66">
        <f>SUM(K231:K235)</f>
        <v>0</v>
      </c>
    </row>
    <row r="237" spans="1:11" ht="19.5" customHeight="1" thickBot="1">
      <c r="A237" s="13"/>
      <c r="B237" s="14"/>
      <c r="C237" s="15"/>
      <c r="D237" s="15"/>
      <c r="E237" s="15"/>
      <c r="F237" s="15"/>
      <c r="G237" s="15"/>
      <c r="H237" s="15"/>
      <c r="I237" s="15"/>
      <c r="J237" s="15"/>
      <c r="K237" s="16"/>
    </row>
    <row r="238" spans="1:11" ht="32.25" customHeight="1">
      <c r="A238" s="529" t="s">
        <v>159</v>
      </c>
      <c r="B238" s="51"/>
      <c r="C238" s="44"/>
      <c r="D238" s="42"/>
      <c r="E238" s="43"/>
      <c r="F238" s="44"/>
      <c r="G238" s="42"/>
      <c r="H238" s="43"/>
      <c r="I238" s="44"/>
      <c r="J238" s="42"/>
      <c r="K238" s="43"/>
    </row>
    <row r="239" spans="1:11" ht="19.5" customHeight="1">
      <c r="A239" s="530"/>
      <c r="B239" s="55"/>
      <c r="C239" s="47"/>
      <c r="D239" s="45"/>
      <c r="E239" s="46"/>
      <c r="F239" s="47"/>
      <c r="G239" s="45"/>
      <c r="H239" s="46"/>
      <c r="I239" s="47"/>
      <c r="J239" s="45"/>
      <c r="K239" s="46"/>
    </row>
    <row r="240" spans="1:11" ht="19.5" customHeight="1" hidden="1">
      <c r="A240" s="530"/>
      <c r="B240" s="52"/>
      <c r="C240" s="47"/>
      <c r="D240" s="45"/>
      <c r="E240" s="46"/>
      <c r="F240" s="47"/>
      <c r="G240" s="45"/>
      <c r="H240" s="46"/>
      <c r="I240" s="47"/>
      <c r="J240" s="45"/>
      <c r="K240" s="46"/>
    </row>
    <row r="241" spans="1:11" ht="19.5" customHeight="1" hidden="1">
      <c r="A241" s="530"/>
      <c r="B241" s="52"/>
      <c r="C241" s="47"/>
      <c r="D241" s="45"/>
      <c r="E241" s="46"/>
      <c r="F241" s="47"/>
      <c r="G241" s="45"/>
      <c r="H241" s="46"/>
      <c r="I241" s="47"/>
      <c r="J241" s="45"/>
      <c r="K241" s="46"/>
    </row>
    <row r="242" spans="1:11" ht="19.5" customHeight="1" thickBot="1">
      <c r="A242" s="530"/>
      <c r="B242" s="53"/>
      <c r="C242" s="48"/>
      <c r="D242" s="49"/>
      <c r="E242" s="50"/>
      <c r="F242" s="47"/>
      <c r="G242" s="45"/>
      <c r="H242" s="46"/>
      <c r="I242" s="47"/>
      <c r="J242" s="45"/>
      <c r="K242" s="46"/>
    </row>
    <row r="243" spans="1:11" ht="19.5" customHeight="1" thickBot="1">
      <c r="A243" s="531"/>
      <c r="B243" s="31" t="s">
        <v>113</v>
      </c>
      <c r="C243" s="56">
        <f>SUM(C238:C242)</f>
        <v>0</v>
      </c>
      <c r="D243" s="57"/>
      <c r="E243" s="66">
        <f>SUM(E238:E242)</f>
        <v>0</v>
      </c>
      <c r="F243" s="56">
        <f>SUM(F238:F242)</f>
        <v>0</v>
      </c>
      <c r="G243" s="57"/>
      <c r="H243" s="66">
        <f>SUM(H238:H242)</f>
        <v>0</v>
      </c>
      <c r="I243" s="56">
        <f>SUM(I238:I242)</f>
        <v>0</v>
      </c>
      <c r="J243" s="57"/>
      <c r="K243" s="66">
        <f>SUM(K238:K242)</f>
        <v>0</v>
      </c>
    </row>
    <row r="244" spans="1:11" ht="16.5" customHeight="1" thickBot="1">
      <c r="A244" s="13"/>
      <c r="B244" s="14"/>
      <c r="C244" s="15"/>
      <c r="D244" s="15"/>
      <c r="E244" s="15"/>
      <c r="F244" s="15"/>
      <c r="G244" s="15"/>
      <c r="H244" s="15"/>
      <c r="I244" s="15"/>
      <c r="J244" s="15"/>
      <c r="K244" s="16"/>
    </row>
    <row r="245" spans="1:11" ht="19.5" customHeight="1" hidden="1">
      <c r="A245" s="529" t="s">
        <v>160</v>
      </c>
      <c r="B245" s="51"/>
      <c r="C245" s="44"/>
      <c r="D245" s="42"/>
      <c r="E245" s="43"/>
      <c r="F245" s="44"/>
      <c r="G245" s="42"/>
      <c r="H245" s="43"/>
      <c r="I245" s="44"/>
      <c r="J245" s="42"/>
      <c r="K245" s="43"/>
    </row>
    <row r="246" spans="1:11" ht="19.5" customHeight="1" hidden="1">
      <c r="A246" s="530"/>
      <c r="B246" s="55"/>
      <c r="C246" s="47"/>
      <c r="D246" s="45"/>
      <c r="E246" s="46"/>
      <c r="F246" s="47"/>
      <c r="G246" s="45"/>
      <c r="H246" s="46"/>
      <c r="I246" s="47"/>
      <c r="J246" s="45"/>
      <c r="K246" s="46"/>
    </row>
    <row r="247" spans="1:11" ht="19.5" customHeight="1" hidden="1">
      <c r="A247" s="530"/>
      <c r="B247" s="52"/>
      <c r="C247" s="47"/>
      <c r="D247" s="45"/>
      <c r="E247" s="46"/>
      <c r="F247" s="47"/>
      <c r="G247" s="45"/>
      <c r="H247" s="46"/>
      <c r="I247" s="47"/>
      <c r="J247" s="45"/>
      <c r="K247" s="46"/>
    </row>
    <row r="248" spans="1:11" ht="19.5" customHeight="1" hidden="1">
      <c r="A248" s="530"/>
      <c r="B248" s="52"/>
      <c r="C248" s="47"/>
      <c r="D248" s="45"/>
      <c r="E248" s="46"/>
      <c r="F248" s="47"/>
      <c r="G248" s="45"/>
      <c r="H248" s="46"/>
      <c r="I248" s="47"/>
      <c r="J248" s="45"/>
      <c r="K248" s="46"/>
    </row>
    <row r="249" spans="1:11" ht="19.5" customHeight="1" hidden="1">
      <c r="A249" s="530"/>
      <c r="B249" s="53"/>
      <c r="C249" s="48"/>
      <c r="D249" s="49"/>
      <c r="E249" s="50"/>
      <c r="F249" s="47"/>
      <c r="G249" s="45"/>
      <c r="H249" s="46"/>
      <c r="I249" s="47"/>
      <c r="J249" s="45"/>
      <c r="K249" s="46"/>
    </row>
    <row r="250" spans="1:11" ht="19.5" customHeight="1" hidden="1">
      <c r="A250" s="531"/>
      <c r="B250" s="31" t="s">
        <v>113</v>
      </c>
      <c r="C250" s="56">
        <f>SUM(C245:C249)</f>
        <v>0</v>
      </c>
      <c r="D250" s="57"/>
      <c r="E250" s="66">
        <f>SUM(E245:E249)</f>
        <v>0</v>
      </c>
      <c r="F250" s="56">
        <f>SUM(F245:F249)</f>
        <v>0</v>
      </c>
      <c r="G250" s="57"/>
      <c r="H250" s="66">
        <f>SUM(H245:H249)</f>
        <v>0</v>
      </c>
      <c r="I250" s="56">
        <f>SUM(I245:I249)</f>
        <v>0</v>
      </c>
      <c r="J250" s="57"/>
      <c r="K250" s="66">
        <f>SUM(K245:K249)</f>
        <v>0</v>
      </c>
    </row>
    <row r="251" spans="1:11" ht="19.5" customHeight="1" hidden="1">
      <c r="A251" s="13"/>
      <c r="B251" s="14"/>
      <c r="C251" s="15"/>
      <c r="D251" s="15"/>
      <c r="E251" s="15"/>
      <c r="F251" s="15"/>
      <c r="G251" s="15"/>
      <c r="H251" s="15"/>
      <c r="I251" s="15"/>
      <c r="J251" s="15"/>
      <c r="K251" s="16"/>
    </row>
    <row r="252" spans="1:11" ht="50.25" customHeight="1" thickBot="1">
      <c r="A252" s="529" t="s">
        <v>161</v>
      </c>
      <c r="B252" s="51"/>
      <c r="C252" s="44"/>
      <c r="D252" s="42"/>
      <c r="E252" s="43"/>
      <c r="F252" s="44"/>
      <c r="G252" s="42"/>
      <c r="H252" s="43"/>
      <c r="I252" s="44"/>
      <c r="J252" s="42"/>
      <c r="K252" s="43"/>
    </row>
    <row r="253" spans="1:11" ht="19.5" customHeight="1" hidden="1">
      <c r="A253" s="530"/>
      <c r="B253" s="55"/>
      <c r="C253" s="72"/>
      <c r="D253" s="73"/>
      <c r="E253" s="74"/>
      <c r="F253" s="72"/>
      <c r="G253" s="73"/>
      <c r="H253" s="74"/>
      <c r="I253" s="72"/>
      <c r="J253" s="73"/>
      <c r="K253" s="74"/>
    </row>
    <row r="254" spans="1:11" ht="19.5" customHeight="1" hidden="1">
      <c r="A254" s="530"/>
      <c r="B254" s="55"/>
      <c r="C254" s="72"/>
      <c r="D254" s="73"/>
      <c r="E254" s="74"/>
      <c r="F254" s="72"/>
      <c r="G254" s="73"/>
      <c r="H254" s="74"/>
      <c r="I254" s="72"/>
      <c r="J254" s="73"/>
      <c r="K254" s="74"/>
    </row>
    <row r="255" spans="1:11" ht="19.5" customHeight="1" hidden="1">
      <c r="A255" s="530"/>
      <c r="B255" s="55"/>
      <c r="C255" s="47"/>
      <c r="D255" s="45"/>
      <c r="E255" s="46"/>
      <c r="F255" s="47"/>
      <c r="G255" s="45"/>
      <c r="H255" s="46"/>
      <c r="I255" s="47"/>
      <c r="J255" s="45"/>
      <c r="K255" s="46"/>
    </row>
    <row r="256" spans="1:11" ht="19.5" customHeight="1" hidden="1">
      <c r="A256" s="530"/>
      <c r="B256" s="53"/>
      <c r="C256" s="48"/>
      <c r="D256" s="49"/>
      <c r="E256" s="50"/>
      <c r="F256" s="47"/>
      <c r="G256" s="45"/>
      <c r="H256" s="46"/>
      <c r="I256" s="47"/>
      <c r="J256" s="45"/>
      <c r="K256" s="46"/>
    </row>
    <row r="257" spans="1:11" ht="19.5" customHeight="1" thickBot="1">
      <c r="A257" s="531"/>
      <c r="B257" s="31" t="s">
        <v>113</v>
      </c>
      <c r="C257" s="56">
        <f>SUM(C252:C256)</f>
        <v>0</v>
      </c>
      <c r="D257" s="57"/>
      <c r="E257" s="66">
        <f>SUM(E252:E256)</f>
        <v>0</v>
      </c>
      <c r="F257" s="56">
        <f>SUM(F252:F256)</f>
        <v>0</v>
      </c>
      <c r="G257" s="57"/>
      <c r="H257" s="66">
        <f>SUM(H252:H256)</f>
        <v>0</v>
      </c>
      <c r="I257" s="56">
        <f>SUM(I252:I256)</f>
        <v>0</v>
      </c>
      <c r="J257" s="57"/>
      <c r="K257" s="66">
        <f>SUM(K252:K256)</f>
        <v>0</v>
      </c>
    </row>
    <row r="258" spans="1:11" ht="19.5" customHeight="1" thickBot="1">
      <c r="A258" s="13"/>
      <c r="B258" s="14"/>
      <c r="C258" s="15"/>
      <c r="D258" s="15"/>
      <c r="E258" s="15"/>
      <c r="F258" s="15"/>
      <c r="G258" s="15"/>
      <c r="H258" s="15"/>
      <c r="I258" s="15"/>
      <c r="J258" s="15"/>
      <c r="K258" s="16"/>
    </row>
    <row r="259" spans="1:11" ht="27" customHeight="1">
      <c r="A259" s="529" t="s">
        <v>162</v>
      </c>
      <c r="B259" s="22"/>
      <c r="C259" s="44"/>
      <c r="D259" s="42"/>
      <c r="E259" s="43"/>
      <c r="F259" s="44"/>
      <c r="G259" s="42"/>
      <c r="H259" s="43"/>
      <c r="I259" s="44"/>
      <c r="J259" s="42"/>
      <c r="K259" s="43"/>
    </row>
    <row r="260" spans="1:11" ht="19.5" customHeight="1" thickBot="1">
      <c r="A260" s="530"/>
      <c r="B260" s="55"/>
      <c r="C260" s="47"/>
      <c r="D260" s="73"/>
      <c r="E260" s="46"/>
      <c r="F260" s="47"/>
      <c r="G260" s="73"/>
      <c r="H260" s="46"/>
      <c r="I260" s="47"/>
      <c r="J260" s="73"/>
      <c r="K260" s="46"/>
    </row>
    <row r="261" spans="1:11" ht="19.5" customHeight="1" hidden="1">
      <c r="A261" s="530"/>
      <c r="B261" s="52"/>
      <c r="C261" s="47"/>
      <c r="D261" s="45"/>
      <c r="E261" s="46"/>
      <c r="F261" s="47"/>
      <c r="G261" s="45"/>
      <c r="H261" s="46"/>
      <c r="I261" s="47"/>
      <c r="J261" s="45"/>
      <c r="K261" s="46"/>
    </row>
    <row r="262" spans="1:11" ht="19.5" customHeight="1" hidden="1">
      <c r="A262" s="530"/>
      <c r="B262" s="52"/>
      <c r="C262" s="47"/>
      <c r="D262" s="45"/>
      <c r="E262" s="46"/>
      <c r="F262" s="47"/>
      <c r="G262" s="45"/>
      <c r="H262" s="46"/>
      <c r="I262" s="47"/>
      <c r="J262" s="45"/>
      <c r="K262" s="46"/>
    </row>
    <row r="263" spans="1:11" ht="19.5" customHeight="1" hidden="1">
      <c r="A263" s="530"/>
      <c r="B263" s="53"/>
      <c r="C263" s="48"/>
      <c r="D263" s="49"/>
      <c r="E263" s="50"/>
      <c r="F263" s="47"/>
      <c r="G263" s="45"/>
      <c r="H263" s="46"/>
      <c r="I263" s="47"/>
      <c r="J263" s="45"/>
      <c r="K263" s="46"/>
    </row>
    <row r="264" spans="1:11" ht="19.5" customHeight="1" thickBot="1">
      <c r="A264" s="531"/>
      <c r="B264" s="31" t="s">
        <v>113</v>
      </c>
      <c r="C264" s="56">
        <f>SUM(C259:C263)</f>
        <v>0</v>
      </c>
      <c r="D264" s="57"/>
      <c r="E264" s="66">
        <f>SUM(E259:E263)</f>
        <v>0</v>
      </c>
      <c r="F264" s="56">
        <f>SUM(F259:F263)</f>
        <v>0</v>
      </c>
      <c r="G264" s="57"/>
      <c r="H264" s="66">
        <f>SUM(H259:H263)</f>
        <v>0</v>
      </c>
      <c r="I264" s="56">
        <f>SUM(I259:I263)</f>
        <v>0</v>
      </c>
      <c r="J264" s="57"/>
      <c r="K264" s="66">
        <f>SUM(K259:K263)</f>
        <v>0</v>
      </c>
    </row>
    <row r="265" spans="1:11" ht="19.5" customHeight="1" thickBot="1">
      <c r="A265" s="13"/>
      <c r="B265" s="14"/>
      <c r="C265" s="15"/>
      <c r="D265" s="15"/>
      <c r="E265" s="15"/>
      <c r="F265" s="15"/>
      <c r="G265" s="15"/>
      <c r="H265" s="15"/>
      <c r="I265" s="15"/>
      <c r="J265" s="15"/>
      <c r="K265" s="16"/>
    </row>
    <row r="266" spans="1:11" ht="19.5" customHeight="1" thickBot="1">
      <c r="A266" s="576" t="s">
        <v>52</v>
      </c>
      <c r="B266" s="458"/>
      <c r="C266" s="58">
        <f>C229+C236+C243+C250+C257+C264</f>
        <v>0</v>
      </c>
      <c r="D266" s="59"/>
      <c r="E266" s="65">
        <f>E229+E236+E243+E250+E257+E264</f>
        <v>0</v>
      </c>
      <c r="F266" s="58">
        <f>F229+F236+F243+F250+F257+F264</f>
        <v>0</v>
      </c>
      <c r="G266" s="59"/>
      <c r="H266" s="65">
        <f>H229+H236+H243+H250+H257+H264</f>
        <v>0</v>
      </c>
      <c r="I266" s="58">
        <f>I229+I236+I243+I250+I257+I264</f>
        <v>0</v>
      </c>
      <c r="J266" s="59"/>
      <c r="K266" s="65">
        <f>K229+K236+K243+K250+K257+K264</f>
        <v>0</v>
      </c>
    </row>
    <row r="267" spans="1:11" ht="19.5" customHeight="1" thickBot="1">
      <c r="A267" s="13"/>
      <c r="B267" s="14"/>
      <c r="C267" s="15"/>
      <c r="D267" s="15"/>
      <c r="E267" s="15"/>
      <c r="F267" s="15"/>
      <c r="G267" s="15"/>
      <c r="H267" s="15"/>
      <c r="I267" s="15"/>
      <c r="J267" s="15"/>
      <c r="K267" s="16"/>
    </row>
    <row r="268" spans="1:11" ht="19.5" customHeight="1" thickBot="1">
      <c r="A268" s="577" t="s">
        <v>57</v>
      </c>
      <c r="B268" s="578"/>
      <c r="C268" s="578"/>
      <c r="D268" s="578"/>
      <c r="E268" s="578"/>
      <c r="F268" s="578"/>
      <c r="G268" s="578"/>
      <c r="H268" s="578"/>
      <c r="I268" s="578"/>
      <c r="J268" s="578"/>
      <c r="K268" s="579"/>
    </row>
    <row r="269" spans="1:11" ht="19.5" customHeight="1">
      <c r="A269" s="529" t="s">
        <v>163</v>
      </c>
      <c r="B269" s="22"/>
      <c r="C269" s="44"/>
      <c r="D269" s="42"/>
      <c r="E269" s="43"/>
      <c r="F269" s="44"/>
      <c r="G269" s="42"/>
      <c r="H269" s="43"/>
      <c r="I269" s="44"/>
      <c r="J269" s="42"/>
      <c r="K269" s="43"/>
    </row>
    <row r="270" spans="1:11" ht="19.5" customHeight="1">
      <c r="A270" s="530"/>
      <c r="B270" s="55"/>
      <c r="C270" s="72"/>
      <c r="D270" s="73"/>
      <c r="E270" s="74"/>
      <c r="F270" s="72"/>
      <c r="G270" s="73"/>
      <c r="H270" s="74"/>
      <c r="I270" s="72"/>
      <c r="J270" s="73"/>
      <c r="K270" s="74"/>
    </row>
    <row r="271" spans="1:11" ht="19.5" customHeight="1">
      <c r="A271" s="530"/>
      <c r="B271" s="55"/>
      <c r="C271" s="72"/>
      <c r="D271" s="73"/>
      <c r="E271" s="74"/>
      <c r="F271" s="72"/>
      <c r="G271" s="73"/>
      <c r="H271" s="74"/>
      <c r="I271" s="72"/>
      <c r="J271" s="73"/>
      <c r="K271" s="74"/>
    </row>
    <row r="272" spans="1:11" ht="19.5" customHeight="1" thickBot="1">
      <c r="A272" s="530"/>
      <c r="B272" s="55"/>
      <c r="C272" s="72"/>
      <c r="D272" s="73"/>
      <c r="E272" s="74"/>
      <c r="F272" s="72"/>
      <c r="G272" s="73"/>
      <c r="H272" s="74"/>
      <c r="I272" s="72"/>
      <c r="J272" s="73"/>
      <c r="K272" s="74"/>
    </row>
    <row r="273" spans="1:11" ht="19.5" customHeight="1" hidden="1">
      <c r="A273" s="530"/>
      <c r="B273" s="52"/>
      <c r="C273" s="72"/>
      <c r="D273" s="73"/>
      <c r="E273" s="74"/>
      <c r="F273" s="72"/>
      <c r="G273" s="73"/>
      <c r="H273" s="74"/>
      <c r="I273" s="72"/>
      <c r="J273" s="73"/>
      <c r="K273" s="74"/>
    </row>
    <row r="274" spans="1:11" ht="19.5" customHeight="1" hidden="1">
      <c r="A274" s="530"/>
      <c r="B274" s="53"/>
      <c r="C274" s="48"/>
      <c r="D274" s="49"/>
      <c r="E274" s="50"/>
      <c r="F274" s="47"/>
      <c r="G274" s="45"/>
      <c r="H274" s="46"/>
      <c r="I274" s="47"/>
      <c r="J274" s="45"/>
      <c r="K274" s="46"/>
    </row>
    <row r="275" spans="1:11" ht="19.5" customHeight="1" thickBot="1">
      <c r="A275" s="531"/>
      <c r="B275" s="31" t="s">
        <v>113</v>
      </c>
      <c r="C275" s="56">
        <f>SUM(C269:C274)</f>
        <v>0</v>
      </c>
      <c r="D275" s="57"/>
      <c r="E275" s="66">
        <f>SUM(E269:E274)</f>
        <v>0</v>
      </c>
      <c r="F275" s="56">
        <f>SUM(F269:F274)</f>
        <v>0</v>
      </c>
      <c r="G275" s="57"/>
      <c r="H275" s="66">
        <f>SUM(H269:H274)</f>
        <v>0</v>
      </c>
      <c r="I275" s="56">
        <f>SUM(I269:I274)</f>
        <v>0</v>
      </c>
      <c r="J275" s="57"/>
      <c r="K275" s="66">
        <f>SUM(K269:K274)</f>
        <v>0</v>
      </c>
    </row>
    <row r="276" spans="1:11" ht="19.5" customHeight="1">
      <c r="A276" s="13"/>
      <c r="B276" s="14"/>
      <c r="C276" s="15"/>
      <c r="D276" s="15"/>
      <c r="E276" s="15"/>
      <c r="F276" s="15"/>
      <c r="G276" s="15"/>
      <c r="H276" s="15"/>
      <c r="I276" s="15"/>
      <c r="J276" s="15"/>
      <c r="K276" s="16"/>
    </row>
    <row r="277" spans="1:11" ht="19.5" customHeight="1" hidden="1">
      <c r="A277" s="529" t="s">
        <v>164</v>
      </c>
      <c r="B277" s="51"/>
      <c r="C277" s="44"/>
      <c r="D277" s="42"/>
      <c r="E277" s="43"/>
      <c r="F277" s="44"/>
      <c r="G277" s="42"/>
      <c r="H277" s="43"/>
      <c r="I277" s="44"/>
      <c r="J277" s="42"/>
      <c r="K277" s="43"/>
    </row>
    <row r="278" spans="1:11" ht="19.5" customHeight="1" hidden="1">
      <c r="A278" s="530"/>
      <c r="B278" s="55"/>
      <c r="C278" s="72"/>
      <c r="D278" s="73"/>
      <c r="E278" s="74"/>
      <c r="F278" s="72"/>
      <c r="G278" s="73"/>
      <c r="H278" s="74"/>
      <c r="I278" s="72"/>
      <c r="J278" s="73"/>
      <c r="K278" s="74"/>
    </row>
    <row r="279" spans="1:11" ht="19.5" customHeight="1" hidden="1">
      <c r="A279" s="530"/>
      <c r="B279" s="55"/>
      <c r="C279" s="72"/>
      <c r="D279" s="73"/>
      <c r="E279" s="74"/>
      <c r="F279" s="72"/>
      <c r="G279" s="73"/>
      <c r="H279" s="74"/>
      <c r="I279" s="72"/>
      <c r="J279" s="73"/>
      <c r="K279" s="74"/>
    </row>
    <row r="280" spans="1:11" ht="19.5" customHeight="1" hidden="1">
      <c r="A280" s="530"/>
      <c r="B280" s="55"/>
      <c r="C280" s="72"/>
      <c r="D280" s="73"/>
      <c r="E280" s="74"/>
      <c r="F280" s="72"/>
      <c r="G280" s="73"/>
      <c r="H280" s="74"/>
      <c r="I280" s="72"/>
      <c r="J280" s="73"/>
      <c r="K280" s="74"/>
    </row>
    <row r="281" spans="1:11" ht="19.5" customHeight="1" hidden="1">
      <c r="A281" s="530"/>
      <c r="B281" s="55"/>
      <c r="C281" s="47"/>
      <c r="D281" s="45"/>
      <c r="E281" s="46"/>
      <c r="F281" s="47"/>
      <c r="G281" s="45"/>
      <c r="H281" s="46"/>
      <c r="I281" s="47"/>
      <c r="J281" s="45"/>
      <c r="K281" s="46"/>
    </row>
    <row r="282" spans="1:11" ht="19.5" customHeight="1" hidden="1">
      <c r="A282" s="530"/>
      <c r="B282" s="53"/>
      <c r="C282" s="48"/>
      <c r="D282" s="49"/>
      <c r="E282" s="50"/>
      <c r="F282" s="47"/>
      <c r="G282" s="45"/>
      <c r="H282" s="46"/>
      <c r="I282" s="47"/>
      <c r="J282" s="45"/>
      <c r="K282" s="46"/>
    </row>
    <row r="283" spans="1:11" ht="30.75" customHeight="1" hidden="1">
      <c r="A283" s="531"/>
      <c r="B283" s="31" t="s">
        <v>113</v>
      </c>
      <c r="C283" s="56">
        <f>SUM(C277:C282)</f>
        <v>0</v>
      </c>
      <c r="D283" s="57"/>
      <c r="E283" s="66">
        <f>SUM(E277:E282)</f>
        <v>0</v>
      </c>
      <c r="F283" s="56">
        <f>SUM(F277:F282)</f>
        <v>0</v>
      </c>
      <c r="G283" s="57"/>
      <c r="H283" s="66">
        <f>SUM(H277:H282)</f>
        <v>0</v>
      </c>
      <c r="I283" s="56">
        <f>SUM(I277:I282)</f>
        <v>0</v>
      </c>
      <c r="J283" s="57"/>
      <c r="K283" s="66">
        <f>SUM(K277:K282)</f>
        <v>0</v>
      </c>
    </row>
    <row r="284" spans="1:11" ht="19.5" customHeight="1" hidden="1">
      <c r="A284" s="13"/>
      <c r="B284" s="14"/>
      <c r="C284" s="15"/>
      <c r="D284" s="15"/>
      <c r="E284" s="15"/>
      <c r="F284" s="15"/>
      <c r="G284" s="15"/>
      <c r="H284" s="15"/>
      <c r="I284" s="15"/>
      <c r="J284" s="15"/>
      <c r="K284" s="16"/>
    </row>
    <row r="285" spans="1:11" ht="19.5" customHeight="1" hidden="1">
      <c r="A285" s="529" t="s">
        <v>165</v>
      </c>
      <c r="B285" s="51"/>
      <c r="C285" s="44"/>
      <c r="D285" s="42"/>
      <c r="E285" s="43"/>
      <c r="F285" s="44"/>
      <c r="G285" s="42"/>
      <c r="H285" s="43"/>
      <c r="I285" s="44"/>
      <c r="J285" s="42"/>
      <c r="K285" s="43"/>
    </row>
    <row r="286" spans="1:11" ht="19.5" customHeight="1" hidden="1">
      <c r="A286" s="530"/>
      <c r="B286" s="55"/>
      <c r="C286" s="72"/>
      <c r="D286" s="73"/>
      <c r="E286" s="74"/>
      <c r="F286" s="72"/>
      <c r="G286" s="73"/>
      <c r="H286" s="74"/>
      <c r="I286" s="72"/>
      <c r="J286" s="73"/>
      <c r="K286" s="74"/>
    </row>
    <row r="287" spans="1:11" ht="19.5" customHeight="1" hidden="1">
      <c r="A287" s="530"/>
      <c r="B287" s="55"/>
      <c r="C287" s="72"/>
      <c r="D287" s="73"/>
      <c r="E287" s="74"/>
      <c r="F287" s="72"/>
      <c r="G287" s="73"/>
      <c r="H287" s="74"/>
      <c r="I287" s="72"/>
      <c r="J287" s="73"/>
      <c r="K287" s="74"/>
    </row>
    <row r="288" spans="1:11" ht="19.5" customHeight="1" hidden="1">
      <c r="A288" s="530"/>
      <c r="B288" s="55"/>
      <c r="C288" s="72"/>
      <c r="D288" s="73"/>
      <c r="E288" s="74"/>
      <c r="F288" s="72"/>
      <c r="G288" s="73"/>
      <c r="H288" s="74"/>
      <c r="I288" s="72"/>
      <c r="J288" s="73"/>
      <c r="K288" s="74"/>
    </row>
    <row r="289" spans="1:11" ht="19.5" customHeight="1" hidden="1">
      <c r="A289" s="530"/>
      <c r="B289" s="55"/>
      <c r="C289" s="47"/>
      <c r="D289" s="45"/>
      <c r="E289" s="46"/>
      <c r="F289" s="47"/>
      <c r="G289" s="45"/>
      <c r="H289" s="46"/>
      <c r="I289" s="47"/>
      <c r="J289" s="45"/>
      <c r="K289" s="46"/>
    </row>
    <row r="290" spans="1:11" ht="19.5" customHeight="1" hidden="1">
      <c r="A290" s="530"/>
      <c r="B290" s="53"/>
      <c r="C290" s="48"/>
      <c r="D290" s="49"/>
      <c r="E290" s="50"/>
      <c r="F290" s="47"/>
      <c r="G290" s="45"/>
      <c r="H290" s="46"/>
      <c r="I290" s="47"/>
      <c r="J290" s="45"/>
      <c r="K290" s="46"/>
    </row>
    <row r="291" spans="1:11" ht="25.5" customHeight="1" hidden="1">
      <c r="A291" s="531"/>
      <c r="B291" s="31" t="s">
        <v>113</v>
      </c>
      <c r="C291" s="56">
        <f>SUM(C285:C290)</f>
        <v>0</v>
      </c>
      <c r="D291" s="57"/>
      <c r="E291" s="66">
        <f>SUM(E285:E290)</f>
        <v>0</v>
      </c>
      <c r="F291" s="56">
        <f>SUM(F285:F290)</f>
        <v>0</v>
      </c>
      <c r="G291" s="57"/>
      <c r="H291" s="66">
        <f>SUM(H285:H290)</f>
        <v>0</v>
      </c>
      <c r="I291" s="56">
        <f>SUM(I285:I290)</f>
        <v>0</v>
      </c>
      <c r="J291" s="57"/>
      <c r="K291" s="66">
        <f>SUM(K285:K290)</f>
        <v>0</v>
      </c>
    </row>
    <row r="292" spans="1:11" ht="19.5" customHeight="1" thickBot="1">
      <c r="A292" s="13"/>
      <c r="B292" s="14"/>
      <c r="C292" s="15"/>
      <c r="D292" s="15"/>
      <c r="E292" s="15"/>
      <c r="F292" s="15"/>
      <c r="G292" s="15"/>
      <c r="H292" s="15"/>
      <c r="I292" s="15"/>
      <c r="J292" s="15"/>
      <c r="K292" s="16"/>
    </row>
    <row r="293" spans="1:11" ht="19.5" customHeight="1">
      <c r="A293" s="529" t="s">
        <v>166</v>
      </c>
      <c r="B293" s="51"/>
      <c r="C293" s="44"/>
      <c r="D293" s="42"/>
      <c r="E293" s="43"/>
      <c r="F293" s="44"/>
      <c r="G293" s="42"/>
      <c r="H293" s="43"/>
      <c r="I293" s="44"/>
      <c r="J293" s="42"/>
      <c r="K293" s="43"/>
    </row>
    <row r="294" spans="1:11" ht="19.5" customHeight="1">
      <c r="A294" s="530"/>
      <c r="B294" s="55"/>
      <c r="C294" s="47"/>
      <c r="D294" s="73"/>
      <c r="E294" s="46"/>
      <c r="F294" s="47"/>
      <c r="G294" s="73"/>
      <c r="H294" s="46"/>
      <c r="I294" s="47"/>
      <c r="J294" s="73"/>
      <c r="K294" s="46"/>
    </row>
    <row r="295" spans="1:11" ht="19.5" customHeight="1">
      <c r="A295" s="530"/>
      <c r="B295" s="52"/>
      <c r="C295" s="48"/>
      <c r="D295" s="73"/>
      <c r="E295" s="50"/>
      <c r="F295" s="47"/>
      <c r="G295" s="73"/>
      <c r="H295" s="46"/>
      <c r="I295" s="47"/>
      <c r="J295" s="73"/>
      <c r="K295" s="46"/>
    </row>
    <row r="296" spans="1:11" ht="19.5" customHeight="1">
      <c r="A296" s="530"/>
      <c r="B296" s="55"/>
      <c r="C296" s="47"/>
      <c r="D296" s="45"/>
      <c r="E296" s="46"/>
      <c r="F296" s="47"/>
      <c r="G296" s="45"/>
      <c r="H296" s="46"/>
      <c r="I296" s="47"/>
      <c r="J296" s="45"/>
      <c r="K296" s="46"/>
    </row>
    <row r="297" spans="1:11" ht="19.5" customHeight="1" thickBot="1">
      <c r="A297" s="530"/>
      <c r="B297" s="52"/>
      <c r="C297" s="48"/>
      <c r="D297" s="45"/>
      <c r="E297" s="50"/>
      <c r="F297" s="47"/>
      <c r="G297" s="45"/>
      <c r="H297" s="46"/>
      <c r="I297" s="47"/>
      <c r="J297" s="45"/>
      <c r="K297" s="46"/>
    </row>
    <row r="298" spans="1:11" ht="19.5" customHeight="1" thickBot="1">
      <c r="A298" s="531"/>
      <c r="B298" s="31" t="s">
        <v>113</v>
      </c>
      <c r="C298" s="56">
        <f>SUM(C293:C297)</f>
        <v>0</v>
      </c>
      <c r="D298" s="57"/>
      <c r="E298" s="66">
        <f>SUM(E293:E297)</f>
        <v>0</v>
      </c>
      <c r="F298" s="56">
        <f>SUM(F293:F297)</f>
        <v>0</v>
      </c>
      <c r="G298" s="57"/>
      <c r="H298" s="66">
        <f>SUM(H293:H297)</f>
        <v>0</v>
      </c>
      <c r="I298" s="56">
        <f>SUM(I293:I297)</f>
        <v>0</v>
      </c>
      <c r="J298" s="57"/>
      <c r="K298" s="66">
        <f>SUM(K293:K297)</f>
        <v>0</v>
      </c>
    </row>
    <row r="299" spans="1:11" ht="19.5" customHeight="1" hidden="1">
      <c r="A299" s="13"/>
      <c r="B299" s="14"/>
      <c r="C299" s="15"/>
      <c r="D299" s="15"/>
      <c r="E299" s="15"/>
      <c r="F299" s="15"/>
      <c r="G299" s="15"/>
      <c r="H299" s="15"/>
      <c r="I299" s="15"/>
      <c r="J299" s="15"/>
      <c r="K299" s="16"/>
    </row>
    <row r="300" spans="1:11" ht="19.5" customHeight="1" hidden="1">
      <c r="A300" s="529" t="s">
        <v>167</v>
      </c>
      <c r="B300" s="51"/>
      <c r="C300" s="44"/>
      <c r="D300" s="42"/>
      <c r="E300" s="43"/>
      <c r="F300" s="44"/>
      <c r="G300" s="42"/>
      <c r="H300" s="43"/>
      <c r="I300" s="44"/>
      <c r="J300" s="42"/>
      <c r="K300" s="43"/>
    </row>
    <row r="301" spans="1:11" ht="19.5" customHeight="1" hidden="1">
      <c r="A301" s="530"/>
      <c r="B301" s="55"/>
      <c r="C301" s="72"/>
      <c r="D301" s="73"/>
      <c r="E301" s="74"/>
      <c r="F301" s="72"/>
      <c r="G301" s="73"/>
      <c r="H301" s="74"/>
      <c r="I301" s="72"/>
      <c r="J301" s="73"/>
      <c r="K301" s="74"/>
    </row>
    <row r="302" spans="1:11" ht="19.5" customHeight="1" hidden="1">
      <c r="A302" s="530"/>
      <c r="B302" s="55"/>
      <c r="C302" s="72"/>
      <c r="D302" s="73"/>
      <c r="E302" s="74"/>
      <c r="F302" s="72"/>
      <c r="G302" s="73"/>
      <c r="H302" s="74"/>
      <c r="I302" s="72"/>
      <c r="J302" s="73"/>
      <c r="K302" s="74"/>
    </row>
    <row r="303" spans="1:11" ht="19.5" customHeight="1" hidden="1">
      <c r="A303" s="530"/>
      <c r="B303" s="55"/>
      <c r="C303" s="47"/>
      <c r="D303" s="45"/>
      <c r="E303" s="46"/>
      <c r="F303" s="47"/>
      <c r="G303" s="45"/>
      <c r="H303" s="46"/>
      <c r="I303" s="47"/>
      <c r="J303" s="45"/>
      <c r="K303" s="46"/>
    </row>
    <row r="304" spans="1:11" ht="19.5" customHeight="1" hidden="1">
      <c r="A304" s="530"/>
      <c r="B304" s="53"/>
      <c r="C304" s="48"/>
      <c r="D304" s="49"/>
      <c r="E304" s="50"/>
      <c r="F304" s="47"/>
      <c r="G304" s="45"/>
      <c r="H304" s="46"/>
      <c r="I304" s="47"/>
      <c r="J304" s="45"/>
      <c r="K304" s="46"/>
    </row>
    <row r="305" spans="1:11" ht="19.5" customHeight="1" hidden="1">
      <c r="A305" s="531"/>
      <c r="B305" s="31" t="s">
        <v>113</v>
      </c>
      <c r="C305" s="56">
        <f>SUM(C300:C304)</f>
        <v>0</v>
      </c>
      <c r="D305" s="57"/>
      <c r="E305" s="66">
        <f>SUM(E300:E304)</f>
        <v>0</v>
      </c>
      <c r="F305" s="56">
        <f>SUM(F300:F304)</f>
        <v>0</v>
      </c>
      <c r="G305" s="57"/>
      <c r="H305" s="66">
        <f>SUM(H300:H304)</f>
        <v>0</v>
      </c>
      <c r="I305" s="56">
        <f>SUM(I300:I304)</f>
        <v>0</v>
      </c>
      <c r="J305" s="57"/>
      <c r="K305" s="66">
        <f>SUM(K300:K304)</f>
        <v>0</v>
      </c>
    </row>
    <row r="306" spans="1:11" ht="19.5" customHeight="1" hidden="1">
      <c r="A306" s="13"/>
      <c r="B306" s="14"/>
      <c r="C306" s="15"/>
      <c r="D306" s="15"/>
      <c r="E306" s="15"/>
      <c r="F306" s="15"/>
      <c r="G306" s="15"/>
      <c r="H306" s="15"/>
      <c r="I306" s="15"/>
      <c r="J306" s="15"/>
      <c r="K306" s="16"/>
    </row>
    <row r="307" spans="1:11" ht="19.5" customHeight="1" hidden="1">
      <c r="A307" s="529" t="s">
        <v>168</v>
      </c>
      <c r="B307" s="51"/>
      <c r="C307" s="44"/>
      <c r="D307" s="42"/>
      <c r="E307" s="43"/>
      <c r="F307" s="44"/>
      <c r="G307" s="42"/>
      <c r="H307" s="43"/>
      <c r="I307" s="44"/>
      <c r="J307" s="42"/>
      <c r="K307" s="43"/>
    </row>
    <row r="308" spans="1:11" ht="19.5" customHeight="1" hidden="1">
      <c r="A308" s="530"/>
      <c r="B308" s="55"/>
      <c r="C308" s="72"/>
      <c r="D308" s="73"/>
      <c r="E308" s="74"/>
      <c r="F308" s="72"/>
      <c r="G308" s="73"/>
      <c r="H308" s="74"/>
      <c r="I308" s="72"/>
      <c r="J308" s="73"/>
      <c r="K308" s="74"/>
    </row>
    <row r="309" spans="1:11" ht="19.5" customHeight="1" hidden="1">
      <c r="A309" s="530"/>
      <c r="B309" s="55"/>
      <c r="C309" s="72"/>
      <c r="D309" s="73"/>
      <c r="E309" s="74"/>
      <c r="F309" s="72"/>
      <c r="G309" s="73"/>
      <c r="H309" s="74"/>
      <c r="I309" s="72"/>
      <c r="J309" s="73"/>
      <c r="K309" s="74"/>
    </row>
    <row r="310" spans="1:11" ht="19.5" customHeight="1" hidden="1">
      <c r="A310" s="530"/>
      <c r="B310" s="52"/>
      <c r="C310" s="47"/>
      <c r="D310" s="45"/>
      <c r="E310" s="46"/>
      <c r="F310" s="47"/>
      <c r="G310" s="45"/>
      <c r="H310" s="46"/>
      <c r="I310" s="47"/>
      <c r="J310" s="45"/>
      <c r="K310" s="46"/>
    </row>
    <row r="311" spans="1:11" ht="19.5" customHeight="1" hidden="1">
      <c r="A311" s="530"/>
      <c r="B311" s="53"/>
      <c r="C311" s="48"/>
      <c r="D311" s="49"/>
      <c r="E311" s="50"/>
      <c r="F311" s="47"/>
      <c r="G311" s="45"/>
      <c r="H311" s="46"/>
      <c r="I311" s="47"/>
      <c r="J311" s="45"/>
      <c r="K311" s="46"/>
    </row>
    <row r="312" spans="1:11" ht="19.5" customHeight="1" hidden="1">
      <c r="A312" s="531"/>
      <c r="B312" s="31" t="s">
        <v>113</v>
      </c>
      <c r="C312" s="56">
        <f>SUM(C307:C311)</f>
        <v>0</v>
      </c>
      <c r="D312" s="57"/>
      <c r="E312" s="66">
        <f>SUM(E307:E311)</f>
        <v>0</v>
      </c>
      <c r="F312" s="56">
        <f>SUM(F307:F311)</f>
        <v>0</v>
      </c>
      <c r="G312" s="57"/>
      <c r="H312" s="66">
        <f>SUM(H307:H311)</f>
        <v>0</v>
      </c>
      <c r="I312" s="56">
        <f>SUM(I307:I311)</f>
        <v>0</v>
      </c>
      <c r="J312" s="57"/>
      <c r="K312" s="66">
        <f>SUM(K307:K311)</f>
        <v>0</v>
      </c>
    </row>
    <row r="313" spans="1:11" ht="19.5" customHeight="1" thickBot="1">
      <c r="A313" s="13"/>
      <c r="B313" s="14"/>
      <c r="C313" s="15"/>
      <c r="D313" s="15"/>
      <c r="E313" s="15"/>
      <c r="F313" s="15"/>
      <c r="G313" s="15"/>
      <c r="H313" s="15"/>
      <c r="I313" s="15"/>
      <c r="J313" s="15"/>
      <c r="K313" s="16"/>
    </row>
    <row r="314" spans="1:11" ht="19.5" customHeight="1" thickBot="1">
      <c r="A314" s="576" t="s">
        <v>57</v>
      </c>
      <c r="B314" s="580"/>
      <c r="C314" s="58">
        <f>C275+C283+C291+C298+C305+C312</f>
        <v>0</v>
      </c>
      <c r="D314" s="59"/>
      <c r="E314" s="65">
        <f>E275+E283+E291+E298+E305+E312</f>
        <v>0</v>
      </c>
      <c r="F314" s="58">
        <f>F275+F283+F291+F298+F305+F312</f>
        <v>0</v>
      </c>
      <c r="G314" s="59"/>
      <c r="H314" s="65">
        <f>H275+H283+H291+H298+H305+H312</f>
        <v>0</v>
      </c>
      <c r="I314" s="58">
        <f>I275+I283+I291+I298+I305+I312</f>
        <v>0</v>
      </c>
      <c r="J314" s="59"/>
      <c r="K314" s="65">
        <f>K275+K283+K291+K298+K305+K312</f>
        <v>0</v>
      </c>
    </row>
    <row r="315" spans="1:11" ht="19.5" customHeight="1" thickBot="1">
      <c r="A315" s="13"/>
      <c r="B315" s="14"/>
      <c r="C315" s="15"/>
      <c r="D315" s="15"/>
      <c r="E315" s="15"/>
      <c r="F315" s="15"/>
      <c r="G315" s="15"/>
      <c r="H315" s="15"/>
      <c r="I315" s="15"/>
      <c r="J315" s="15"/>
      <c r="K315" s="16"/>
    </row>
    <row r="316" spans="1:11" ht="19.5" customHeight="1" thickBot="1">
      <c r="A316" s="577" t="s">
        <v>53</v>
      </c>
      <c r="B316" s="578"/>
      <c r="C316" s="578"/>
      <c r="D316" s="578"/>
      <c r="E316" s="578"/>
      <c r="F316" s="578"/>
      <c r="G316" s="578"/>
      <c r="H316" s="578"/>
      <c r="I316" s="578"/>
      <c r="J316" s="578"/>
      <c r="K316" s="579"/>
    </row>
    <row r="317" spans="1:11" ht="30.75" customHeight="1">
      <c r="A317" s="529" t="s">
        <v>169</v>
      </c>
      <c r="B317" s="51"/>
      <c r="C317" s="44"/>
      <c r="D317" s="42"/>
      <c r="E317" s="43"/>
      <c r="F317" s="44"/>
      <c r="G317" s="42"/>
      <c r="H317" s="43"/>
      <c r="I317" s="44"/>
      <c r="J317" s="42"/>
      <c r="K317" s="43"/>
    </row>
    <row r="318" spans="1:11" ht="30.75" customHeight="1">
      <c r="A318" s="530"/>
      <c r="B318" s="55"/>
      <c r="C318" s="47"/>
      <c r="D318" s="45"/>
      <c r="E318" s="46"/>
      <c r="F318" s="47"/>
      <c r="G318" s="45"/>
      <c r="H318" s="46"/>
      <c r="I318" s="47"/>
      <c r="J318" s="45"/>
      <c r="K318" s="46"/>
    </row>
    <row r="319" spans="1:11" ht="19.5" customHeight="1" thickBot="1">
      <c r="A319" s="530"/>
      <c r="B319" s="52"/>
      <c r="C319" s="47"/>
      <c r="D319" s="45"/>
      <c r="E319" s="46"/>
      <c r="F319" s="47"/>
      <c r="G319" s="45"/>
      <c r="H319" s="46"/>
      <c r="I319" s="47"/>
      <c r="J319" s="45"/>
      <c r="K319" s="46"/>
    </row>
    <row r="320" spans="1:11" ht="19.5" customHeight="1" hidden="1">
      <c r="A320" s="530"/>
      <c r="B320" s="52"/>
      <c r="C320" s="47"/>
      <c r="D320" s="45"/>
      <c r="E320" s="46"/>
      <c r="F320" s="47"/>
      <c r="G320" s="45"/>
      <c r="H320" s="46"/>
      <c r="I320" s="47"/>
      <c r="J320" s="45"/>
      <c r="K320" s="46"/>
    </row>
    <row r="321" spans="1:11" ht="19.5" customHeight="1" hidden="1">
      <c r="A321" s="530"/>
      <c r="B321" s="53"/>
      <c r="C321" s="48"/>
      <c r="D321" s="49"/>
      <c r="E321" s="50"/>
      <c r="F321" s="47"/>
      <c r="G321" s="45"/>
      <c r="H321" s="46"/>
      <c r="I321" s="47"/>
      <c r="J321" s="45"/>
      <c r="K321" s="46"/>
    </row>
    <row r="322" spans="1:11" ht="19.5" customHeight="1" thickBot="1">
      <c r="A322" s="531"/>
      <c r="B322" s="31" t="s">
        <v>113</v>
      </c>
      <c r="C322" s="56">
        <f>SUM(C317:C321)</f>
        <v>0</v>
      </c>
      <c r="D322" s="57"/>
      <c r="E322" s="66">
        <f>SUM(E317:E321)</f>
        <v>0</v>
      </c>
      <c r="F322" s="56">
        <f>SUM(F317:F321)</f>
        <v>0</v>
      </c>
      <c r="G322" s="57"/>
      <c r="H322" s="66">
        <f>SUM(H317:H321)</f>
        <v>0</v>
      </c>
      <c r="I322" s="56">
        <f>SUM(I317:I321)</f>
        <v>0</v>
      </c>
      <c r="J322" s="57"/>
      <c r="K322" s="66">
        <f>SUM(K317:K321)</f>
        <v>0</v>
      </c>
    </row>
    <row r="323" spans="1:11" ht="19.5" customHeight="1" thickBot="1">
      <c r="A323" s="13"/>
      <c r="B323" s="14"/>
      <c r="C323" s="15"/>
      <c r="D323" s="15"/>
      <c r="E323" s="15"/>
      <c r="F323" s="15"/>
      <c r="G323" s="15"/>
      <c r="H323" s="15"/>
      <c r="I323" s="15"/>
      <c r="J323" s="15"/>
      <c r="K323" s="16"/>
    </row>
    <row r="324" spans="1:11" ht="19.5" customHeight="1" hidden="1">
      <c r="A324" s="529" t="s">
        <v>170</v>
      </c>
      <c r="B324" s="51"/>
      <c r="C324" s="44"/>
      <c r="D324" s="42"/>
      <c r="E324" s="43"/>
      <c r="F324" s="44"/>
      <c r="G324" s="42"/>
      <c r="H324" s="43"/>
      <c r="I324" s="44"/>
      <c r="J324" s="42"/>
      <c r="K324" s="43"/>
    </row>
    <row r="325" spans="1:11" ht="19.5" customHeight="1" hidden="1">
      <c r="A325" s="530"/>
      <c r="B325" s="55"/>
      <c r="C325" s="47"/>
      <c r="D325" s="45"/>
      <c r="E325" s="46"/>
      <c r="F325" s="47"/>
      <c r="G325" s="45"/>
      <c r="H325" s="46"/>
      <c r="I325" s="47"/>
      <c r="J325" s="45"/>
      <c r="K325" s="46"/>
    </row>
    <row r="326" spans="1:11" ht="19.5" customHeight="1" hidden="1">
      <c r="A326" s="530"/>
      <c r="B326" s="52"/>
      <c r="C326" s="47"/>
      <c r="D326" s="45"/>
      <c r="E326" s="46"/>
      <c r="F326" s="47"/>
      <c r="G326" s="45"/>
      <c r="H326" s="46"/>
      <c r="I326" s="47"/>
      <c r="J326" s="45"/>
      <c r="K326" s="46"/>
    </row>
    <row r="327" spans="1:11" ht="19.5" customHeight="1" hidden="1">
      <c r="A327" s="530"/>
      <c r="B327" s="52"/>
      <c r="C327" s="47"/>
      <c r="D327" s="45"/>
      <c r="E327" s="46"/>
      <c r="F327" s="47"/>
      <c r="G327" s="45"/>
      <c r="H327" s="46"/>
      <c r="I327" s="47"/>
      <c r="J327" s="45"/>
      <c r="K327" s="46"/>
    </row>
    <row r="328" spans="1:11" ht="19.5" customHeight="1" hidden="1">
      <c r="A328" s="530"/>
      <c r="B328" s="53"/>
      <c r="C328" s="48"/>
      <c r="D328" s="49"/>
      <c r="E328" s="50"/>
      <c r="F328" s="47"/>
      <c r="G328" s="45"/>
      <c r="H328" s="46"/>
      <c r="I328" s="47"/>
      <c r="J328" s="45"/>
      <c r="K328" s="46"/>
    </row>
    <row r="329" spans="1:11" ht="19.5" customHeight="1" thickBot="1">
      <c r="A329" s="531"/>
      <c r="B329" s="31" t="s">
        <v>113</v>
      </c>
      <c r="C329" s="56">
        <f>SUM(C324:C328)</f>
        <v>0</v>
      </c>
      <c r="D329" s="57"/>
      <c r="E329" s="66">
        <f>SUM(E324:E328)</f>
        <v>0</v>
      </c>
      <c r="F329" s="56">
        <f>SUM(F324:F328)</f>
        <v>0</v>
      </c>
      <c r="G329" s="57"/>
      <c r="H329" s="66">
        <f>SUM(H324:H328)</f>
        <v>0</v>
      </c>
      <c r="I329" s="56">
        <f>SUM(I324:I328)</f>
        <v>0</v>
      </c>
      <c r="J329" s="57"/>
      <c r="K329" s="66">
        <f>SUM(K324:K328)</f>
        <v>0</v>
      </c>
    </row>
    <row r="330" spans="1:11" ht="19.5" customHeight="1" thickBot="1">
      <c r="A330" s="13"/>
      <c r="B330" s="14"/>
      <c r="C330" s="15"/>
      <c r="D330" s="15"/>
      <c r="E330" s="15"/>
      <c r="F330" s="15"/>
      <c r="G330" s="15"/>
      <c r="H330" s="15"/>
      <c r="I330" s="15"/>
      <c r="J330" s="15"/>
      <c r="K330" s="16"/>
    </row>
    <row r="331" spans="1:11" ht="19.5" customHeight="1" thickBot="1">
      <c r="A331" s="576" t="s">
        <v>54</v>
      </c>
      <c r="B331" s="580"/>
      <c r="C331" s="58">
        <f>C322+C329</f>
        <v>0</v>
      </c>
      <c r="D331" s="59"/>
      <c r="E331" s="65">
        <f>E322+E329</f>
        <v>0</v>
      </c>
      <c r="F331" s="58">
        <f>F322+F329</f>
        <v>0</v>
      </c>
      <c r="G331" s="59"/>
      <c r="H331" s="65">
        <f>H322+H329</f>
        <v>0</v>
      </c>
      <c r="I331" s="58">
        <f>I322+I329</f>
        <v>0</v>
      </c>
      <c r="J331" s="59"/>
      <c r="K331" s="65">
        <f>K322+K329</f>
        <v>0</v>
      </c>
    </row>
    <row r="332" spans="1:11" ht="19.5" customHeight="1" hidden="1">
      <c r="A332" s="13"/>
      <c r="B332" s="14"/>
      <c r="C332" s="15"/>
      <c r="D332" s="15"/>
      <c r="E332" s="15"/>
      <c r="F332" s="15"/>
      <c r="G332" s="15"/>
      <c r="H332" s="15"/>
      <c r="I332" s="15"/>
      <c r="J332" s="15"/>
      <c r="K332" s="16"/>
    </row>
    <row r="333" spans="1:11" ht="19.5" customHeight="1" hidden="1">
      <c r="A333" s="554" t="s">
        <v>55</v>
      </c>
      <c r="B333" s="555"/>
      <c r="C333" s="555"/>
      <c r="D333" s="555"/>
      <c r="E333" s="555"/>
      <c r="F333" s="555"/>
      <c r="G333" s="555"/>
      <c r="H333" s="555"/>
      <c r="I333" s="555"/>
      <c r="J333" s="555"/>
      <c r="K333" s="556"/>
    </row>
    <row r="334" spans="1:11" ht="19.5" customHeight="1" hidden="1">
      <c r="A334" s="529" t="s">
        <v>171</v>
      </c>
      <c r="B334" s="51"/>
      <c r="C334" s="44"/>
      <c r="D334" s="42"/>
      <c r="E334" s="43"/>
      <c r="F334" s="44"/>
      <c r="G334" s="42"/>
      <c r="H334" s="43"/>
      <c r="I334" s="44"/>
      <c r="J334" s="42"/>
      <c r="K334" s="43"/>
    </row>
    <row r="335" spans="1:11" ht="19.5" customHeight="1" hidden="1">
      <c r="A335" s="530"/>
      <c r="B335" s="55"/>
      <c r="C335" s="47"/>
      <c r="D335" s="45"/>
      <c r="E335" s="46"/>
      <c r="F335" s="47"/>
      <c r="G335" s="45"/>
      <c r="H335" s="46"/>
      <c r="I335" s="47"/>
      <c r="J335" s="45"/>
      <c r="K335" s="46"/>
    </row>
    <row r="336" spans="1:11" ht="19.5" customHeight="1" hidden="1">
      <c r="A336" s="530"/>
      <c r="B336" s="52"/>
      <c r="C336" s="47"/>
      <c r="D336" s="45"/>
      <c r="E336" s="46"/>
      <c r="F336" s="47"/>
      <c r="G336" s="45"/>
      <c r="H336" s="46"/>
      <c r="I336" s="47"/>
      <c r="J336" s="45"/>
      <c r="K336" s="46"/>
    </row>
    <row r="337" spans="1:11" ht="19.5" customHeight="1" hidden="1">
      <c r="A337" s="530"/>
      <c r="B337" s="52"/>
      <c r="C337" s="47"/>
      <c r="D337" s="45"/>
      <c r="E337" s="46"/>
      <c r="F337" s="47"/>
      <c r="G337" s="45"/>
      <c r="H337" s="46"/>
      <c r="I337" s="47"/>
      <c r="J337" s="45"/>
      <c r="K337" s="46"/>
    </row>
    <row r="338" spans="1:11" ht="19.5" customHeight="1" hidden="1">
      <c r="A338" s="530"/>
      <c r="B338" s="53"/>
      <c r="C338" s="48"/>
      <c r="D338" s="49"/>
      <c r="E338" s="50"/>
      <c r="F338" s="47"/>
      <c r="G338" s="45"/>
      <c r="H338" s="46"/>
      <c r="I338" s="47"/>
      <c r="J338" s="45"/>
      <c r="K338" s="46"/>
    </row>
    <row r="339" spans="1:11" ht="19.5" customHeight="1" hidden="1">
      <c r="A339" s="531"/>
      <c r="B339" s="31" t="s">
        <v>113</v>
      </c>
      <c r="C339" s="56">
        <f>SUM(C334:C338)</f>
        <v>0</v>
      </c>
      <c r="D339" s="57"/>
      <c r="E339" s="66">
        <f>SUM(E334:E338)</f>
        <v>0</v>
      </c>
      <c r="F339" s="56">
        <f>SUM(F334:F338)</f>
        <v>0</v>
      </c>
      <c r="G339" s="57"/>
      <c r="H339" s="66">
        <f>SUM(H334:H338)</f>
        <v>0</v>
      </c>
      <c r="I339" s="56">
        <f>SUM(I334:I338)</f>
        <v>0</v>
      </c>
      <c r="J339" s="57"/>
      <c r="K339" s="66">
        <f>SUM(K334:K338)</f>
        <v>0</v>
      </c>
    </row>
    <row r="340" spans="1:11" ht="19.5" customHeight="1" hidden="1">
      <c r="A340" s="13"/>
      <c r="B340" s="14"/>
      <c r="C340" s="15"/>
      <c r="D340" s="15"/>
      <c r="E340" s="15"/>
      <c r="F340" s="15"/>
      <c r="G340" s="15"/>
      <c r="H340" s="15"/>
      <c r="I340" s="15"/>
      <c r="J340" s="15"/>
      <c r="K340" s="16"/>
    </row>
    <row r="341" spans="1:11" ht="19.5" customHeight="1" hidden="1">
      <c r="A341" s="576" t="s">
        <v>56</v>
      </c>
      <c r="B341" s="458"/>
      <c r="C341" s="58">
        <f>C339</f>
        <v>0</v>
      </c>
      <c r="D341" s="59"/>
      <c r="E341" s="65">
        <f>E339</f>
        <v>0</v>
      </c>
      <c r="F341" s="58">
        <f>F339</f>
        <v>0</v>
      </c>
      <c r="G341" s="59"/>
      <c r="H341" s="65">
        <f>H339</f>
        <v>0</v>
      </c>
      <c r="I341" s="58">
        <f>I339</f>
        <v>0</v>
      </c>
      <c r="J341" s="59"/>
      <c r="K341" s="65">
        <f>K339</f>
        <v>0</v>
      </c>
    </row>
    <row r="342" spans="1:11" ht="19.5" customHeight="1" thickBot="1">
      <c r="A342" s="13"/>
      <c r="B342" s="14"/>
      <c r="C342" s="15"/>
      <c r="D342" s="15"/>
      <c r="E342" s="15"/>
      <c r="F342" s="15"/>
      <c r="G342" s="15"/>
      <c r="H342" s="15"/>
      <c r="I342" s="15"/>
      <c r="J342" s="15"/>
      <c r="K342" s="16"/>
    </row>
    <row r="343" spans="1:11" ht="19.5" customHeight="1" thickBot="1">
      <c r="A343" s="581" t="s">
        <v>12</v>
      </c>
      <c r="B343" s="582"/>
      <c r="C343" s="69">
        <f>C221+C266+C314+C331+C341</f>
        <v>0</v>
      </c>
      <c r="D343" s="70"/>
      <c r="E343" s="71">
        <f>E221+E266+E314+E331+E341</f>
        <v>0</v>
      </c>
      <c r="F343" s="69">
        <f>F221+F266+F314+F331+F341</f>
        <v>0</v>
      </c>
      <c r="G343" s="70"/>
      <c r="H343" s="71">
        <f>H221+H266+H314+H331+H341</f>
        <v>0</v>
      </c>
      <c r="I343" s="69">
        <f>I221+I266+I314+I331+I341</f>
        <v>0</v>
      </c>
      <c r="J343" s="70"/>
      <c r="K343" s="71">
        <f>K221+K266+K314+K331+K341</f>
        <v>0</v>
      </c>
    </row>
    <row r="344" spans="1:11" ht="19.5" customHeight="1" thickBot="1">
      <c r="A344" s="13"/>
      <c r="B344" s="14"/>
      <c r="C344" s="15"/>
      <c r="D344" s="15"/>
      <c r="E344" s="15"/>
      <c r="F344" s="15"/>
      <c r="G344" s="15"/>
      <c r="H344" s="15"/>
      <c r="I344" s="15"/>
      <c r="J344" s="15"/>
      <c r="K344" s="16"/>
    </row>
    <row r="345" spans="1:11" ht="19.5" customHeight="1" thickBot="1">
      <c r="A345" s="551" t="s">
        <v>93</v>
      </c>
      <c r="B345" s="552"/>
      <c r="C345" s="552"/>
      <c r="D345" s="552"/>
      <c r="E345" s="552"/>
      <c r="F345" s="552"/>
      <c r="G345" s="552"/>
      <c r="H345" s="552"/>
      <c r="I345" s="552"/>
      <c r="J345" s="552"/>
      <c r="K345" s="553"/>
    </row>
    <row r="346" spans="1:11" ht="19.5" customHeight="1" thickBot="1">
      <c r="A346" s="583" t="s">
        <v>40</v>
      </c>
      <c r="B346" s="584"/>
      <c r="C346" s="585" t="s">
        <v>353</v>
      </c>
      <c r="D346" s="586"/>
      <c r="E346" s="587"/>
      <c r="F346" s="585" t="s">
        <v>360</v>
      </c>
      <c r="G346" s="586"/>
      <c r="H346" s="587"/>
      <c r="I346" s="585" t="s">
        <v>389</v>
      </c>
      <c r="J346" s="586"/>
      <c r="K346" s="587"/>
    </row>
    <row r="347" spans="1:11" ht="30.75" customHeight="1">
      <c r="A347" s="568" t="s">
        <v>120</v>
      </c>
      <c r="B347" s="38" t="s">
        <v>109</v>
      </c>
      <c r="C347" s="572" t="s">
        <v>33</v>
      </c>
      <c r="D347" s="573"/>
      <c r="E347" s="574" t="s">
        <v>34</v>
      </c>
      <c r="F347" s="572" t="s">
        <v>33</v>
      </c>
      <c r="G347" s="573"/>
      <c r="H347" s="574" t="s">
        <v>34</v>
      </c>
      <c r="I347" s="572" t="s">
        <v>33</v>
      </c>
      <c r="J347" s="573"/>
      <c r="K347" s="574" t="s">
        <v>34</v>
      </c>
    </row>
    <row r="348" spans="1:11" ht="27.75" customHeight="1" thickBot="1">
      <c r="A348" s="569"/>
      <c r="B348" s="54" t="s">
        <v>121</v>
      </c>
      <c r="C348" s="75" t="s">
        <v>35</v>
      </c>
      <c r="D348" s="76" t="s">
        <v>36</v>
      </c>
      <c r="E348" s="588"/>
      <c r="F348" s="75" t="s">
        <v>35</v>
      </c>
      <c r="G348" s="76" t="s">
        <v>36</v>
      </c>
      <c r="H348" s="588"/>
      <c r="I348" s="75" t="s">
        <v>35</v>
      </c>
      <c r="J348" s="76" t="s">
        <v>36</v>
      </c>
      <c r="K348" s="588"/>
    </row>
    <row r="349" spans="1:11" ht="30" customHeight="1">
      <c r="A349" s="22" t="s">
        <v>320</v>
      </c>
      <c r="B349" s="22"/>
      <c r="C349" s="44"/>
      <c r="D349" s="42"/>
      <c r="E349" s="43"/>
      <c r="F349" s="44"/>
      <c r="G349" s="42"/>
      <c r="H349" s="43"/>
      <c r="I349" s="44"/>
      <c r="J349" s="42"/>
      <c r="K349" s="43"/>
    </row>
    <row r="350" spans="1:11" ht="19.5" customHeight="1">
      <c r="A350" s="32"/>
      <c r="B350" s="32"/>
      <c r="C350" s="72"/>
      <c r="D350" s="73"/>
      <c r="E350" s="74"/>
      <c r="F350" s="72"/>
      <c r="G350" s="73"/>
      <c r="H350" s="74"/>
      <c r="I350" s="72"/>
      <c r="J350" s="73"/>
      <c r="K350" s="74"/>
    </row>
    <row r="351" spans="1:11" ht="19.5" customHeight="1">
      <c r="A351" s="32"/>
      <c r="B351" s="32"/>
      <c r="C351" s="72"/>
      <c r="D351" s="73"/>
      <c r="E351" s="74"/>
      <c r="F351" s="72"/>
      <c r="G351" s="73"/>
      <c r="H351" s="74"/>
      <c r="I351" s="72"/>
      <c r="J351" s="73"/>
      <c r="K351" s="74"/>
    </row>
    <row r="352" spans="1:11" ht="19.5" customHeight="1">
      <c r="A352" s="23"/>
      <c r="B352" s="23"/>
      <c r="C352" s="47"/>
      <c r="D352" s="73"/>
      <c r="E352" s="46"/>
      <c r="F352" s="47"/>
      <c r="G352" s="73"/>
      <c r="H352" s="46"/>
      <c r="I352" s="47"/>
      <c r="J352" s="73"/>
      <c r="K352" s="74"/>
    </row>
    <row r="353" spans="1:11" ht="19.5" customHeight="1" thickBot="1">
      <c r="A353" s="23"/>
      <c r="B353" s="23"/>
      <c r="C353" s="47"/>
      <c r="D353" s="45"/>
      <c r="E353" s="46"/>
      <c r="F353" s="47"/>
      <c r="G353" s="45"/>
      <c r="H353" s="46"/>
      <c r="I353" s="47"/>
      <c r="J353" s="45"/>
      <c r="K353" s="46"/>
    </row>
    <row r="354" spans="1:11" ht="19.5" customHeight="1" thickBot="1">
      <c r="A354" s="576" t="s">
        <v>12</v>
      </c>
      <c r="B354" s="580"/>
      <c r="C354" s="58">
        <f>SUM(C349:C353)</f>
        <v>0</v>
      </c>
      <c r="D354" s="59"/>
      <c r="E354" s="65">
        <f>SUM(E349:E353)</f>
        <v>0</v>
      </c>
      <c r="F354" s="58">
        <f>SUM(F349:F353)</f>
        <v>0</v>
      </c>
      <c r="G354" s="59"/>
      <c r="H354" s="65">
        <f>SUM(H349:H353)</f>
        <v>0</v>
      </c>
      <c r="I354" s="58">
        <f>SUM(I349:I353)</f>
        <v>0</v>
      </c>
      <c r="J354" s="59"/>
      <c r="K354" s="65">
        <f>SUM(K349:K353)</f>
        <v>0</v>
      </c>
    </row>
    <row r="355" spans="1:11" ht="19.5" customHeight="1" thickBot="1">
      <c r="A355" s="13"/>
      <c r="B355" s="14"/>
      <c r="C355" s="15"/>
      <c r="D355" s="15"/>
      <c r="E355" s="15"/>
      <c r="F355" s="15"/>
      <c r="G355" s="15"/>
      <c r="H355" s="15"/>
      <c r="I355" s="15"/>
      <c r="J355" s="15"/>
      <c r="K355" s="16"/>
    </row>
    <row r="356" spans="1:11" ht="19.5" customHeight="1" thickBot="1">
      <c r="A356" s="547" t="s">
        <v>12</v>
      </c>
      <c r="B356" s="548"/>
      <c r="C356" s="60">
        <f>C343+C354</f>
        <v>0</v>
      </c>
      <c r="D356" s="61"/>
      <c r="E356" s="63">
        <f>E343+E354</f>
        <v>0</v>
      </c>
      <c r="F356" s="60">
        <f>F343+F354</f>
        <v>0</v>
      </c>
      <c r="G356" s="61"/>
      <c r="H356" s="63">
        <f>H343+H354</f>
        <v>0</v>
      </c>
      <c r="I356" s="60">
        <f>I343+I354</f>
        <v>0</v>
      </c>
      <c r="J356" s="61"/>
      <c r="K356" s="63">
        <f>K343+K354</f>
        <v>0</v>
      </c>
    </row>
    <row r="357" ht="15" customHeight="1"/>
    <row r="358" ht="15" customHeight="1"/>
  </sheetData>
  <sheetProtection/>
  <mergeCells count="104">
    <mergeCell ref="K347:K348"/>
    <mergeCell ref="A354:B354"/>
    <mergeCell ref="A356:B356"/>
    <mergeCell ref="A347:A348"/>
    <mergeCell ref="C347:D347"/>
    <mergeCell ref="E347:E348"/>
    <mergeCell ref="A341:B341"/>
    <mergeCell ref="F347:G347"/>
    <mergeCell ref="H347:H348"/>
    <mergeCell ref="I347:J347"/>
    <mergeCell ref="A343:B343"/>
    <mergeCell ref="A345:K345"/>
    <mergeCell ref="A346:B346"/>
    <mergeCell ref="C346:E346"/>
    <mergeCell ref="F346:H346"/>
    <mergeCell ref="I346:K346"/>
    <mergeCell ref="A316:K316"/>
    <mergeCell ref="A317:A322"/>
    <mergeCell ref="A324:A329"/>
    <mergeCell ref="A331:B331"/>
    <mergeCell ref="A333:K333"/>
    <mergeCell ref="A334:A339"/>
    <mergeCell ref="A277:A283"/>
    <mergeCell ref="A285:A291"/>
    <mergeCell ref="A293:A298"/>
    <mergeCell ref="A300:A305"/>
    <mergeCell ref="A307:A312"/>
    <mergeCell ref="A314:B314"/>
    <mergeCell ref="A245:A250"/>
    <mergeCell ref="A252:A257"/>
    <mergeCell ref="A259:A264"/>
    <mergeCell ref="A266:B266"/>
    <mergeCell ref="A268:K268"/>
    <mergeCell ref="A269:A275"/>
    <mergeCell ref="A219:B219"/>
    <mergeCell ref="A221:B221"/>
    <mergeCell ref="A223:K223"/>
    <mergeCell ref="A224:A229"/>
    <mergeCell ref="A231:A236"/>
    <mergeCell ref="A238:A243"/>
    <mergeCell ref="A184:K184"/>
    <mergeCell ref="A185:A190"/>
    <mergeCell ref="A192:A197"/>
    <mergeCell ref="A199:A204"/>
    <mergeCell ref="A206:A211"/>
    <mergeCell ref="A213:A218"/>
    <mergeCell ref="A160:A165"/>
    <mergeCell ref="A166:B166"/>
    <mergeCell ref="A168:K168"/>
    <mergeCell ref="A169:A174"/>
    <mergeCell ref="A176:A181"/>
    <mergeCell ref="A182:B182"/>
    <mergeCell ref="A126:K126"/>
    <mergeCell ref="A127:A131"/>
    <mergeCell ref="A133:A137"/>
    <mergeCell ref="A139:A144"/>
    <mergeCell ref="A146:A151"/>
    <mergeCell ref="A153:A158"/>
    <mergeCell ref="A82:A88"/>
    <mergeCell ref="A90:A96"/>
    <mergeCell ref="A98:A109"/>
    <mergeCell ref="A111:A116"/>
    <mergeCell ref="A118:A123"/>
    <mergeCell ref="A124:B124"/>
    <mergeCell ref="A48:A53"/>
    <mergeCell ref="A55:A61"/>
    <mergeCell ref="A63:A69"/>
    <mergeCell ref="A70:B70"/>
    <mergeCell ref="A72:K72"/>
    <mergeCell ref="A73:A80"/>
    <mergeCell ref="H23:H24"/>
    <mergeCell ref="I23:J23"/>
    <mergeCell ref="K23:K24"/>
    <mergeCell ref="A25:A32"/>
    <mergeCell ref="A34:A39"/>
    <mergeCell ref="A41:A46"/>
    <mergeCell ref="A21:K21"/>
    <mergeCell ref="A22:B22"/>
    <mergeCell ref="C22:E22"/>
    <mergeCell ref="F22:H22"/>
    <mergeCell ref="I22:K22"/>
    <mergeCell ref="A23:A24"/>
    <mergeCell ref="B23:B24"/>
    <mergeCell ref="C23:D23"/>
    <mergeCell ref="E23:E24"/>
    <mergeCell ref="F23:G23"/>
    <mergeCell ref="C15:K15"/>
    <mergeCell ref="C16:K16"/>
    <mergeCell ref="C17:K17"/>
    <mergeCell ref="C18:K18"/>
    <mergeCell ref="A19:K19"/>
    <mergeCell ref="A20:K20"/>
    <mergeCell ref="C9:K9"/>
    <mergeCell ref="C10:K10"/>
    <mergeCell ref="C11:K11"/>
    <mergeCell ref="C12:K12"/>
    <mergeCell ref="C13:K13"/>
    <mergeCell ref="C14:K14"/>
    <mergeCell ref="A4:K4"/>
    <mergeCell ref="H6:K6"/>
    <mergeCell ref="A7:B7"/>
    <mergeCell ref="C7:K7"/>
    <mergeCell ref="A8:B8"/>
    <mergeCell ref="C8:K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2:AK19"/>
  <sheetViews>
    <sheetView zoomScalePageLayoutView="0" workbookViewId="0" topLeftCell="A1">
      <selection activeCell="D12" sqref="D12"/>
    </sheetView>
  </sheetViews>
  <sheetFormatPr defaultColWidth="9.140625" defaultRowHeight="12.75" customHeight="1"/>
  <cols>
    <col min="1" max="1" width="35.00390625" style="25" customWidth="1"/>
    <col min="2" max="2" width="9.00390625" style="25" customWidth="1"/>
    <col min="3" max="3" width="13.00390625" style="25" customWidth="1"/>
    <col min="4" max="4" width="15.8515625" style="25" customWidth="1"/>
    <col min="5" max="10" width="13.00390625" style="25" customWidth="1"/>
    <col min="11" max="16384" width="9.140625" style="25" customWidth="1"/>
  </cols>
  <sheetData>
    <row r="2" spans="1:10" s="35" customFormat="1" ht="22.5" customHeight="1">
      <c r="A2" s="600" t="s">
        <v>342</v>
      </c>
      <c r="B2" s="601"/>
      <c r="C2" s="601"/>
      <c r="D2" s="601"/>
      <c r="E2" s="601"/>
      <c r="F2" s="601"/>
      <c r="G2" s="601"/>
      <c r="H2" s="601"/>
      <c r="I2" s="601"/>
      <c r="J2" s="601"/>
    </row>
    <row r="3" spans="1:10" ht="12.75" customHeight="1">
      <c r="A3" s="24"/>
      <c r="B3" s="24"/>
      <c r="C3" s="24"/>
      <c r="D3" s="24"/>
      <c r="E3" s="24"/>
      <c r="F3" s="24"/>
      <c r="G3" s="24"/>
      <c r="H3" s="24"/>
      <c r="I3" s="24"/>
      <c r="J3" s="24"/>
    </row>
    <row r="4" spans="1:37" s="20" customFormat="1" ht="21.75" customHeight="1" thickBot="1">
      <c r="A4" s="255" t="s">
        <v>94</v>
      </c>
      <c r="B4" s="255"/>
      <c r="C4" s="256"/>
      <c r="D4" s="255"/>
      <c r="E4" s="256"/>
      <c r="F4" s="257"/>
      <c r="G4" s="257"/>
      <c r="H4" s="602" t="s">
        <v>336</v>
      </c>
      <c r="I4" s="603"/>
      <c r="J4" s="603"/>
      <c r="K4" s="30"/>
      <c r="L4" s="28"/>
      <c r="M4" s="28"/>
      <c r="N4" s="30"/>
      <c r="O4" s="30"/>
      <c r="P4" s="30"/>
      <c r="Q4" s="28"/>
      <c r="R4" s="28"/>
      <c r="S4" s="30"/>
      <c r="T4" s="30"/>
      <c r="U4" s="26"/>
      <c r="V4" s="26"/>
      <c r="W4" s="26"/>
      <c r="X4" s="26"/>
      <c r="Y4" s="26"/>
      <c r="Z4" s="26"/>
      <c r="AA4" s="26"/>
      <c r="AB4" s="26"/>
      <c r="AC4" s="26"/>
      <c r="AD4" s="26"/>
      <c r="AE4" s="26"/>
      <c r="AF4" s="26"/>
      <c r="AG4" s="26"/>
      <c r="AH4" s="26"/>
      <c r="AI4" s="26"/>
      <c r="AJ4" s="26"/>
      <c r="AK4" s="26"/>
    </row>
    <row r="5" spans="1:10" ht="40.5" customHeight="1" thickBot="1">
      <c r="A5" s="598" t="s">
        <v>18</v>
      </c>
      <c r="B5" s="598" t="s">
        <v>14</v>
      </c>
      <c r="C5" s="598" t="s">
        <v>112</v>
      </c>
      <c r="D5" s="598" t="s">
        <v>337</v>
      </c>
      <c r="E5" s="606" t="s">
        <v>338</v>
      </c>
      <c r="F5" s="607"/>
      <c r="G5" s="607"/>
      <c r="H5" s="608"/>
      <c r="I5" s="598" t="s">
        <v>318</v>
      </c>
      <c r="J5" s="598" t="s">
        <v>339</v>
      </c>
    </row>
    <row r="6" spans="1:10" ht="62.25" customHeight="1" thickBot="1">
      <c r="A6" s="604"/>
      <c r="B6" s="604"/>
      <c r="C6" s="604"/>
      <c r="D6" s="605"/>
      <c r="E6" s="258" t="s">
        <v>15</v>
      </c>
      <c r="F6" s="258" t="s">
        <v>16</v>
      </c>
      <c r="G6" s="258" t="s">
        <v>17</v>
      </c>
      <c r="H6" s="258" t="s">
        <v>113</v>
      </c>
      <c r="I6" s="599"/>
      <c r="J6" s="599"/>
    </row>
    <row r="7" spans="1:10" s="29" customFormat="1" ht="30" customHeight="1">
      <c r="A7" s="318" t="s">
        <v>124</v>
      </c>
      <c r="B7" s="319">
        <v>1</v>
      </c>
      <c r="C7" s="320"/>
      <c r="D7" s="320"/>
      <c r="E7" s="321"/>
      <c r="F7" s="321"/>
      <c r="G7" s="320"/>
      <c r="H7" s="320">
        <f>SUM(E7:G7)</f>
        <v>0</v>
      </c>
      <c r="I7" s="320"/>
      <c r="J7" s="320"/>
    </row>
    <row r="8" spans="1:10" s="29" customFormat="1" ht="30" customHeight="1">
      <c r="A8" s="244" t="s">
        <v>340</v>
      </c>
      <c r="B8" s="245">
        <v>1</v>
      </c>
      <c r="C8" s="246"/>
      <c r="D8" s="246"/>
      <c r="E8" s="246"/>
      <c r="F8" s="246"/>
      <c r="G8" s="246"/>
      <c r="H8" s="246">
        <f>SUM(E8:G8)</f>
        <v>0</v>
      </c>
      <c r="I8" s="246"/>
      <c r="J8" s="246"/>
    </row>
    <row r="9" spans="1:10" s="29" customFormat="1" ht="30" customHeight="1">
      <c r="A9" s="322" t="s">
        <v>126</v>
      </c>
      <c r="B9" s="323">
        <v>1</v>
      </c>
      <c r="C9" s="324"/>
      <c r="D9" s="324"/>
      <c r="E9" s="324"/>
      <c r="F9" s="324"/>
      <c r="G9" s="324"/>
      <c r="H9" s="324">
        <f>SUM(E9:G9)</f>
        <v>0</v>
      </c>
      <c r="I9" s="325"/>
      <c r="J9" s="325"/>
    </row>
    <row r="10" spans="1:10" s="29" customFormat="1" ht="30" customHeight="1">
      <c r="A10" s="244" t="s">
        <v>125</v>
      </c>
      <c r="B10" s="245">
        <v>1</v>
      </c>
      <c r="C10" s="246"/>
      <c r="D10" s="246">
        <v>2000</v>
      </c>
      <c r="E10" s="246"/>
      <c r="F10" s="246"/>
      <c r="G10" s="246"/>
      <c r="H10" s="246">
        <f>SUM(E10:G10)</f>
        <v>0</v>
      </c>
      <c r="I10" s="247"/>
      <c r="J10" s="247"/>
    </row>
    <row r="11" spans="1:10" s="29" customFormat="1" ht="30" customHeight="1">
      <c r="A11" s="244"/>
      <c r="B11" s="245"/>
      <c r="C11" s="247"/>
      <c r="D11" s="247"/>
      <c r="E11" s="247"/>
      <c r="F11" s="247"/>
      <c r="G11" s="247"/>
      <c r="H11" s="247"/>
      <c r="I11" s="247"/>
      <c r="J11" s="247"/>
    </row>
    <row r="12" spans="1:10" s="29" customFormat="1" ht="30" customHeight="1">
      <c r="A12" s="244"/>
      <c r="B12" s="245"/>
      <c r="C12" s="247"/>
      <c r="D12" s="247"/>
      <c r="E12" s="247"/>
      <c r="F12" s="247"/>
      <c r="G12" s="247"/>
      <c r="H12" s="247"/>
      <c r="I12" s="247"/>
      <c r="J12" s="247"/>
    </row>
    <row r="13" spans="1:10" s="29" customFormat="1" ht="30" customHeight="1">
      <c r="A13" s="244"/>
      <c r="B13" s="245"/>
      <c r="C13" s="247"/>
      <c r="D13" s="247"/>
      <c r="E13" s="247"/>
      <c r="F13" s="247"/>
      <c r="G13" s="247"/>
      <c r="H13" s="247"/>
      <c r="I13" s="247"/>
      <c r="J13" s="247"/>
    </row>
    <row r="14" spans="1:10" s="29" customFormat="1" ht="30" customHeight="1">
      <c r="A14" s="248"/>
      <c r="B14" s="245"/>
      <c r="C14" s="247"/>
      <c r="D14" s="247"/>
      <c r="E14" s="247"/>
      <c r="F14" s="247"/>
      <c r="G14" s="247"/>
      <c r="H14" s="247"/>
      <c r="I14" s="247"/>
      <c r="J14" s="247"/>
    </row>
    <row r="15" spans="1:10" s="29" customFormat="1" ht="30" customHeight="1" thickBot="1">
      <c r="A15" s="249"/>
      <c r="B15" s="250"/>
      <c r="C15" s="251"/>
      <c r="D15" s="251"/>
      <c r="E15" s="251"/>
      <c r="F15" s="251"/>
      <c r="G15" s="251"/>
      <c r="H15" s="251"/>
      <c r="I15" s="251"/>
      <c r="J15" s="251"/>
    </row>
    <row r="16" spans="1:10" ht="30" customHeight="1" thickBot="1">
      <c r="A16" s="252" t="s">
        <v>113</v>
      </c>
      <c r="B16" s="253">
        <f>SUM(B7:B15)</f>
        <v>4</v>
      </c>
      <c r="C16" s="254">
        <f aca="true" t="shared" si="0" ref="C16:J16">SUM(C7:C15)</f>
        <v>0</v>
      </c>
      <c r="D16" s="254">
        <f t="shared" si="0"/>
        <v>2000</v>
      </c>
      <c r="E16" s="254">
        <f t="shared" si="0"/>
        <v>0</v>
      </c>
      <c r="F16" s="254">
        <f t="shared" si="0"/>
        <v>0</v>
      </c>
      <c r="G16" s="254">
        <f t="shared" si="0"/>
        <v>0</v>
      </c>
      <c r="H16" s="254">
        <f t="shared" si="0"/>
        <v>0</v>
      </c>
      <c r="I16" s="254">
        <f t="shared" si="0"/>
        <v>0</v>
      </c>
      <c r="J16" s="254">
        <f t="shared" si="0"/>
        <v>0</v>
      </c>
    </row>
    <row r="17" spans="1:10" ht="12.75" customHeight="1">
      <c r="A17" s="24"/>
      <c r="B17" s="24"/>
      <c r="C17" s="24"/>
      <c r="D17" s="24"/>
      <c r="E17" s="24"/>
      <c r="F17" s="24"/>
      <c r="G17" s="24"/>
      <c r="H17" s="24"/>
      <c r="I17" s="24"/>
      <c r="J17" s="24"/>
    </row>
    <row r="18" spans="1:8" ht="12.75" customHeight="1">
      <c r="A18" s="4"/>
      <c r="B18" s="21"/>
      <c r="C18" s="21"/>
      <c r="D18" s="21"/>
      <c r="E18" s="21"/>
      <c r="F18" s="21"/>
      <c r="G18" s="21"/>
      <c r="H18" s="21"/>
    </row>
    <row r="19" ht="12.75" customHeight="1">
      <c r="A19" s="29"/>
    </row>
  </sheetData>
  <sheetProtection/>
  <mergeCells count="9">
    <mergeCell ref="I5:I6"/>
    <mergeCell ref="J5:J6"/>
    <mergeCell ref="A2:J2"/>
    <mergeCell ref="H4:J4"/>
    <mergeCell ref="A5:A6"/>
    <mergeCell ref="B5:B6"/>
    <mergeCell ref="C5:C6"/>
    <mergeCell ref="D5:D6"/>
    <mergeCell ref="E5:H5"/>
  </mergeCells>
  <printOptions horizontalCentered="1"/>
  <pageMargins left="0" right="0.3937007874015748" top="0.7874015748031497" bottom="0.7874015748031497" header="0" footer="0"/>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rgb="FFFFFF00"/>
  </sheetPr>
  <dimension ref="A2:N23"/>
  <sheetViews>
    <sheetView zoomScalePageLayoutView="0" workbookViewId="0" topLeftCell="A1">
      <selection activeCell="O20" sqref="O20"/>
    </sheetView>
  </sheetViews>
  <sheetFormatPr defaultColWidth="9.140625" defaultRowHeight="12.75"/>
  <cols>
    <col min="1" max="1" width="10.8515625" style="103" customWidth="1"/>
    <col min="2" max="2" width="5.57421875" style="103" customWidth="1"/>
    <col min="3" max="11" width="10.140625" style="103" customWidth="1"/>
    <col min="12" max="12" width="14.28125" style="103" customWidth="1"/>
    <col min="13" max="13" width="9.140625" style="103" hidden="1" customWidth="1"/>
    <col min="14" max="16384" width="9.140625" style="103" customWidth="1"/>
  </cols>
  <sheetData>
    <row r="1" ht="12.75" customHeight="1"/>
    <row r="2" spans="1:12" s="102" customFormat="1" ht="22.5" customHeight="1">
      <c r="A2" s="609" t="s">
        <v>172</v>
      </c>
      <c r="B2" s="609"/>
      <c r="C2" s="610"/>
      <c r="D2" s="610"/>
      <c r="E2" s="610"/>
      <c r="F2" s="610"/>
      <c r="G2" s="610"/>
      <c r="H2" s="610"/>
      <c r="I2" s="610"/>
      <c r="J2" s="610"/>
      <c r="K2" s="610"/>
      <c r="L2" s="610"/>
    </row>
    <row r="3" spans="12:14" ht="12.75" customHeight="1">
      <c r="L3" s="104"/>
      <c r="M3" s="104"/>
      <c r="N3" s="104"/>
    </row>
    <row r="4" spans="9:14" ht="12.75" customHeight="1" thickBot="1">
      <c r="I4" s="105"/>
      <c r="J4" s="105"/>
      <c r="K4" s="105"/>
      <c r="L4" s="106"/>
      <c r="M4" s="104"/>
      <c r="N4" s="104"/>
    </row>
    <row r="5" spans="1:12" ht="24.75" customHeight="1">
      <c r="A5" s="611" t="s">
        <v>173</v>
      </c>
      <c r="B5" s="612"/>
      <c r="C5" s="612"/>
      <c r="D5" s="613"/>
      <c r="E5" s="614" t="s">
        <v>126</v>
      </c>
      <c r="F5" s="615"/>
      <c r="G5" s="615"/>
      <c r="H5" s="615"/>
      <c r="I5" s="615"/>
      <c r="J5" s="615"/>
      <c r="K5" s="615"/>
      <c r="L5" s="616"/>
    </row>
    <row r="6" spans="1:12" ht="24.75" customHeight="1">
      <c r="A6" s="617" t="s">
        <v>174</v>
      </c>
      <c r="B6" s="618"/>
      <c r="C6" s="618"/>
      <c r="D6" s="619"/>
      <c r="E6" s="620" t="s">
        <v>11</v>
      </c>
      <c r="F6" s="621"/>
      <c r="G6" s="621"/>
      <c r="H6" s="621"/>
      <c r="I6" s="621"/>
      <c r="J6" s="621"/>
      <c r="K6" s="621"/>
      <c r="L6" s="622"/>
    </row>
    <row r="7" spans="1:12" ht="24.75" customHeight="1">
      <c r="A7" s="623" t="s">
        <v>88</v>
      </c>
      <c r="B7" s="624"/>
      <c r="C7" s="624"/>
      <c r="D7" s="625"/>
      <c r="E7" s="642"/>
      <c r="F7" s="643"/>
      <c r="G7" s="643"/>
      <c r="H7" s="643"/>
      <c r="I7" s="643"/>
      <c r="J7" s="643"/>
      <c r="K7" s="643"/>
      <c r="L7" s="644"/>
    </row>
    <row r="8" spans="1:12" ht="24.75" customHeight="1">
      <c r="A8" s="107"/>
      <c r="B8" s="653" t="s">
        <v>89</v>
      </c>
      <c r="C8" s="653"/>
      <c r="D8" s="654"/>
      <c r="E8" s="620" t="s">
        <v>127</v>
      </c>
      <c r="F8" s="621"/>
      <c r="G8" s="621"/>
      <c r="H8" s="621"/>
      <c r="I8" s="621"/>
      <c r="J8" s="621"/>
      <c r="K8" s="621"/>
      <c r="L8" s="622"/>
    </row>
    <row r="9" spans="1:12" ht="24.75" customHeight="1">
      <c r="A9" s="107"/>
      <c r="B9" s="653" t="s">
        <v>90</v>
      </c>
      <c r="C9" s="653"/>
      <c r="D9" s="654"/>
      <c r="E9" s="620" t="s">
        <v>309</v>
      </c>
      <c r="F9" s="621"/>
      <c r="G9" s="621"/>
      <c r="H9" s="621"/>
      <c r="I9" s="621"/>
      <c r="J9" s="621"/>
      <c r="K9" s="621"/>
      <c r="L9" s="622"/>
    </row>
    <row r="10" spans="1:12" ht="24.75" customHeight="1">
      <c r="A10" s="107" t="s">
        <v>175</v>
      </c>
      <c r="B10" s="653" t="s">
        <v>91</v>
      </c>
      <c r="C10" s="653"/>
      <c r="D10" s="654"/>
      <c r="E10" s="620" t="s">
        <v>176</v>
      </c>
      <c r="F10" s="621"/>
      <c r="G10" s="621"/>
      <c r="H10" s="621"/>
      <c r="I10" s="621"/>
      <c r="J10" s="621"/>
      <c r="K10" s="621"/>
      <c r="L10" s="622"/>
    </row>
    <row r="11" spans="1:12" ht="24.75" customHeight="1">
      <c r="A11" s="107"/>
      <c r="B11" s="653" t="s">
        <v>177</v>
      </c>
      <c r="C11" s="653"/>
      <c r="D11" s="654"/>
      <c r="E11" s="620" t="s">
        <v>322</v>
      </c>
      <c r="F11" s="621"/>
      <c r="G11" s="621"/>
      <c r="H11" s="621"/>
      <c r="I11" s="621"/>
      <c r="J11" s="621"/>
      <c r="K11" s="621"/>
      <c r="L11" s="622"/>
    </row>
    <row r="12" spans="1:12" ht="24.75" customHeight="1" thickBot="1">
      <c r="A12" s="119"/>
      <c r="B12" s="634" t="s">
        <v>92</v>
      </c>
      <c r="C12" s="634"/>
      <c r="D12" s="635"/>
      <c r="E12" s="636" t="s">
        <v>317</v>
      </c>
      <c r="F12" s="637"/>
      <c r="G12" s="637"/>
      <c r="H12" s="637"/>
      <c r="I12" s="637"/>
      <c r="J12" s="637"/>
      <c r="K12" s="637"/>
      <c r="L12" s="638"/>
    </row>
    <row r="13" spans="1:12" ht="27.75" customHeight="1" thickBot="1">
      <c r="A13" s="655" t="s">
        <v>178</v>
      </c>
      <c r="B13" s="656"/>
      <c r="C13" s="656"/>
      <c r="D13" s="656"/>
      <c r="E13" s="641" t="s">
        <v>179</v>
      </c>
      <c r="F13" s="457"/>
      <c r="G13" s="457"/>
      <c r="H13" s="457"/>
      <c r="I13" s="457"/>
      <c r="J13" s="457"/>
      <c r="K13" s="457"/>
      <c r="L13" s="458"/>
    </row>
    <row r="14" spans="1:12" ht="18" customHeight="1">
      <c r="A14" s="639" t="s">
        <v>180</v>
      </c>
      <c r="B14" s="640"/>
      <c r="C14" s="645" t="s">
        <v>112</v>
      </c>
      <c r="D14" s="646"/>
      <c r="E14" s="645" t="s">
        <v>181</v>
      </c>
      <c r="F14" s="646"/>
      <c r="G14" s="645" t="s">
        <v>182</v>
      </c>
      <c r="H14" s="646"/>
      <c r="I14" s="645" t="s">
        <v>183</v>
      </c>
      <c r="J14" s="649"/>
      <c r="K14" s="646"/>
      <c r="L14" s="651" t="s">
        <v>185</v>
      </c>
    </row>
    <row r="15" spans="1:12" ht="6" customHeight="1">
      <c r="A15" s="628" t="s">
        <v>184</v>
      </c>
      <c r="B15" s="629"/>
      <c r="C15" s="647"/>
      <c r="D15" s="648"/>
      <c r="E15" s="647"/>
      <c r="F15" s="648"/>
      <c r="G15" s="647"/>
      <c r="H15" s="648"/>
      <c r="I15" s="647"/>
      <c r="J15" s="650"/>
      <c r="K15" s="648"/>
      <c r="L15" s="652"/>
    </row>
    <row r="16" spans="1:12" ht="24" customHeight="1" thickBot="1">
      <c r="A16" s="630"/>
      <c r="B16" s="631"/>
      <c r="C16" s="108" t="s">
        <v>117</v>
      </c>
      <c r="D16" s="109" t="s">
        <v>113</v>
      </c>
      <c r="E16" s="108" t="s">
        <v>117</v>
      </c>
      <c r="F16" s="109" t="s">
        <v>113</v>
      </c>
      <c r="G16" s="108" t="s">
        <v>117</v>
      </c>
      <c r="H16" s="109" t="s">
        <v>113</v>
      </c>
      <c r="I16" s="108" t="s">
        <v>117</v>
      </c>
      <c r="J16" s="110" t="s">
        <v>307</v>
      </c>
      <c r="K16" s="109" t="s">
        <v>113</v>
      </c>
      <c r="L16" s="454"/>
    </row>
    <row r="17" spans="1:12" ht="24" customHeight="1">
      <c r="A17" s="632">
        <v>2012</v>
      </c>
      <c r="B17" s="633"/>
      <c r="C17" s="111"/>
      <c r="D17" s="112">
        <v>800</v>
      </c>
      <c r="E17" s="111"/>
      <c r="F17" s="112">
        <v>400</v>
      </c>
      <c r="G17" s="111"/>
      <c r="H17" s="112">
        <v>271</v>
      </c>
      <c r="I17" s="111"/>
      <c r="J17" s="113">
        <f>K17/0.806307287</f>
        <v>334.8599279123221</v>
      </c>
      <c r="K17" s="112">
        <v>270</v>
      </c>
      <c r="L17" s="114">
        <f>(K17/F17)*100</f>
        <v>67.5</v>
      </c>
    </row>
    <row r="18" spans="1:12" ht="24" customHeight="1">
      <c r="A18" s="632">
        <v>2013</v>
      </c>
      <c r="B18" s="633"/>
      <c r="C18" s="111"/>
      <c r="D18" s="112">
        <v>800</v>
      </c>
      <c r="E18" s="111"/>
      <c r="F18" s="112">
        <v>400</v>
      </c>
      <c r="G18" s="111"/>
      <c r="H18" s="112">
        <v>351</v>
      </c>
      <c r="I18" s="111"/>
      <c r="J18" s="113">
        <f>K18/0.867933298</f>
        <v>403.2567949708965</v>
      </c>
      <c r="K18" s="112">
        <v>350</v>
      </c>
      <c r="L18" s="114">
        <f>(K18/F18)*100</f>
        <v>87.5</v>
      </c>
    </row>
    <row r="19" spans="1:12" ht="24" customHeight="1">
      <c r="A19" s="632">
        <v>2014</v>
      </c>
      <c r="B19" s="633"/>
      <c r="C19" s="111"/>
      <c r="D19" s="112">
        <v>1500</v>
      </c>
      <c r="E19" s="111"/>
      <c r="F19" s="112">
        <v>450</v>
      </c>
      <c r="G19" s="111"/>
      <c r="H19" s="112">
        <v>450</v>
      </c>
      <c r="I19" s="111"/>
      <c r="J19" s="113">
        <f>K19/'TABLO-13 DEFLATÖR'!J56</f>
        <v>479.2499999999999</v>
      </c>
      <c r="K19" s="112">
        <v>450</v>
      </c>
      <c r="L19" s="114">
        <f>(K19/F19)*100</f>
        <v>100</v>
      </c>
    </row>
    <row r="20" spans="1:12" ht="24" customHeight="1" thickBot="1">
      <c r="A20" s="632">
        <v>2015</v>
      </c>
      <c r="B20" s="633"/>
      <c r="C20" s="111"/>
      <c r="D20" s="112"/>
      <c r="E20" s="111"/>
      <c r="F20" s="112"/>
      <c r="G20" s="111"/>
      <c r="H20" s="112"/>
      <c r="I20" s="111"/>
      <c r="J20" s="113">
        <f>K20/'TABLO-13 DEFLATÖR'!J57</f>
        <v>0</v>
      </c>
      <c r="K20" s="112"/>
      <c r="L20" s="114" t="e">
        <f>(K20/F20)*100</f>
        <v>#DIV/0!</v>
      </c>
    </row>
    <row r="21" spans="1:12" ht="24" customHeight="1" thickBot="1">
      <c r="A21" s="626"/>
      <c r="B21" s="627"/>
      <c r="C21" s="115"/>
      <c r="D21" s="116"/>
      <c r="E21" s="115"/>
      <c r="F21" s="116"/>
      <c r="G21" s="115"/>
      <c r="H21" s="116"/>
      <c r="I21" s="117" t="s">
        <v>113</v>
      </c>
      <c r="J21" s="118">
        <f>J17+J18</f>
        <v>738.1167228832187</v>
      </c>
      <c r="K21" s="118">
        <f>K17+K18</f>
        <v>620</v>
      </c>
      <c r="L21" s="120"/>
    </row>
    <row r="22" ht="12.75" customHeight="1"/>
    <row r="23" ht="12.75" customHeight="1">
      <c r="A23" s="103" t="s">
        <v>341</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mergeCells count="31">
    <mergeCell ref="B10:D10"/>
    <mergeCell ref="A13:D13"/>
    <mergeCell ref="C14:D15"/>
    <mergeCell ref="A20:B20"/>
    <mergeCell ref="B11:D11"/>
    <mergeCell ref="B8:D8"/>
    <mergeCell ref="A18:B18"/>
    <mergeCell ref="B9:D9"/>
    <mergeCell ref="E9:L9"/>
    <mergeCell ref="E10:L10"/>
    <mergeCell ref="E7:L7"/>
    <mergeCell ref="E14:F15"/>
    <mergeCell ref="G14:H15"/>
    <mergeCell ref="I14:K15"/>
    <mergeCell ref="E11:L11"/>
    <mergeCell ref="L14:L16"/>
    <mergeCell ref="A21:B21"/>
    <mergeCell ref="A15:B16"/>
    <mergeCell ref="A17:B17"/>
    <mergeCell ref="B12:D12"/>
    <mergeCell ref="E12:L12"/>
    <mergeCell ref="A14:B14"/>
    <mergeCell ref="E13:L13"/>
    <mergeCell ref="A19:B19"/>
    <mergeCell ref="A2:L2"/>
    <mergeCell ref="A5:D5"/>
    <mergeCell ref="E5:L5"/>
    <mergeCell ref="A6:D6"/>
    <mergeCell ref="E6:L6"/>
    <mergeCell ref="E8:L8"/>
    <mergeCell ref="A7:D7"/>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rgb="FFFFC000"/>
  </sheetPr>
  <dimension ref="A2:H38"/>
  <sheetViews>
    <sheetView zoomScalePageLayoutView="0" workbookViewId="0" topLeftCell="A24">
      <selection activeCell="H32" sqref="H32"/>
    </sheetView>
  </sheetViews>
  <sheetFormatPr defaultColWidth="9.140625" defaultRowHeight="12.75"/>
  <cols>
    <col min="1" max="1" width="10.421875" style="126" customWidth="1"/>
    <col min="2" max="2" width="49.140625" style="126" bestFit="1" customWidth="1"/>
    <col min="3" max="3" width="8.8515625" style="126" customWidth="1"/>
    <col min="4" max="4" width="9.57421875" style="126" customWidth="1"/>
    <col min="5" max="5" width="7.8515625" style="126" customWidth="1"/>
    <col min="6" max="6" width="9.00390625" style="126" customWidth="1"/>
    <col min="7" max="7" width="26.00390625" style="126" customWidth="1"/>
    <col min="8" max="16384" width="9.140625" style="126" customWidth="1"/>
  </cols>
  <sheetData>
    <row r="2" spans="1:7" s="123" customFormat="1" ht="22.5" customHeight="1">
      <c r="A2" s="662" t="s">
        <v>186</v>
      </c>
      <c r="B2" s="663"/>
      <c r="C2" s="663"/>
      <c r="D2" s="663"/>
      <c r="E2" s="663"/>
      <c r="F2" s="663"/>
      <c r="G2" s="663"/>
    </row>
    <row r="3" spans="1:7" s="123" customFormat="1" ht="12.75" customHeight="1">
      <c r="A3" s="121"/>
      <c r="B3" s="122"/>
      <c r="C3" s="122"/>
      <c r="D3" s="122"/>
      <c r="E3" s="122"/>
      <c r="F3" s="122"/>
      <c r="G3" s="122"/>
    </row>
    <row r="4" spans="1:7" ht="19.5" customHeight="1">
      <c r="A4" s="124" t="s">
        <v>187</v>
      </c>
      <c r="B4" s="124" t="s">
        <v>188</v>
      </c>
      <c r="C4" s="124"/>
      <c r="D4" s="125"/>
      <c r="E4" s="125"/>
      <c r="F4" s="125"/>
      <c r="G4" s="298"/>
    </row>
    <row r="5" spans="1:7" ht="19.5" customHeight="1" thickBot="1">
      <c r="A5" s="127" t="s">
        <v>189</v>
      </c>
      <c r="B5" s="127" t="s">
        <v>11</v>
      </c>
      <c r="C5" s="128"/>
      <c r="D5" s="125"/>
      <c r="E5" s="129"/>
      <c r="F5" s="129"/>
      <c r="G5" s="130" t="s">
        <v>391</v>
      </c>
    </row>
    <row r="6" spans="1:7" ht="19.5" customHeight="1" thickBot="1">
      <c r="A6" s="658" t="s">
        <v>190</v>
      </c>
      <c r="B6" s="658" t="s">
        <v>191</v>
      </c>
      <c r="C6" s="665" t="s">
        <v>192</v>
      </c>
      <c r="D6" s="666"/>
      <c r="E6" s="665" t="s">
        <v>193</v>
      </c>
      <c r="F6" s="666"/>
      <c r="G6" s="658" t="s">
        <v>118</v>
      </c>
    </row>
    <row r="7" spans="1:7" ht="19.5" customHeight="1" thickBot="1">
      <c r="A7" s="664"/>
      <c r="B7" s="659"/>
      <c r="C7" s="204" t="s">
        <v>194</v>
      </c>
      <c r="D7" s="204" t="s">
        <v>195</v>
      </c>
      <c r="E7" s="204" t="s">
        <v>194</v>
      </c>
      <c r="F7" s="204" t="s">
        <v>119</v>
      </c>
      <c r="G7" s="659"/>
    </row>
    <row r="8" spans="1:7" s="133" customFormat="1" ht="19.5" customHeight="1">
      <c r="A8" s="181" t="s">
        <v>196</v>
      </c>
      <c r="B8" s="182" t="s">
        <v>197</v>
      </c>
      <c r="C8" s="196">
        <v>1</v>
      </c>
      <c r="D8" s="181">
        <v>1990</v>
      </c>
      <c r="E8" s="196"/>
      <c r="F8" s="200"/>
      <c r="G8" s="183" t="s">
        <v>198</v>
      </c>
    </row>
    <row r="9" spans="1:7" s="133" customFormat="1" ht="19.5" customHeight="1">
      <c r="A9" s="181" t="s">
        <v>196</v>
      </c>
      <c r="B9" s="182" t="s">
        <v>197</v>
      </c>
      <c r="C9" s="196">
        <v>8</v>
      </c>
      <c r="D9" s="181">
        <v>2007</v>
      </c>
      <c r="E9" s="197"/>
      <c r="F9" s="201"/>
      <c r="G9" s="183" t="s">
        <v>199</v>
      </c>
    </row>
    <row r="10" spans="1:7" s="133" customFormat="1" ht="19.5" customHeight="1">
      <c r="A10" s="181" t="s">
        <v>196</v>
      </c>
      <c r="B10" s="182" t="s">
        <v>197</v>
      </c>
      <c r="C10" s="196">
        <v>1</v>
      </c>
      <c r="D10" s="181">
        <v>2009</v>
      </c>
      <c r="E10" s="197"/>
      <c r="F10" s="201"/>
      <c r="G10" s="183" t="s">
        <v>199</v>
      </c>
    </row>
    <row r="11" spans="1:7" s="133" customFormat="1" ht="19.5" customHeight="1">
      <c r="A11" s="181" t="s">
        <v>196</v>
      </c>
      <c r="B11" s="182" t="s">
        <v>197</v>
      </c>
      <c r="C11" s="196">
        <v>3</v>
      </c>
      <c r="D11" s="181">
        <v>2010</v>
      </c>
      <c r="E11" s="197"/>
      <c r="F11" s="201"/>
      <c r="G11" s="183" t="s">
        <v>199</v>
      </c>
    </row>
    <row r="12" spans="1:7" s="133" customFormat="1" ht="19.5" customHeight="1" thickBot="1">
      <c r="A12" s="181" t="s">
        <v>196</v>
      </c>
      <c r="B12" s="182" t="s">
        <v>197</v>
      </c>
      <c r="C12" s="196">
        <v>1</v>
      </c>
      <c r="D12" s="181">
        <v>2013</v>
      </c>
      <c r="E12" s="296"/>
      <c r="F12" s="297"/>
      <c r="G12" s="183" t="s">
        <v>199</v>
      </c>
    </row>
    <row r="13" spans="1:7" s="133" customFormat="1" ht="19.5" customHeight="1" thickBot="1">
      <c r="A13" s="660" t="s">
        <v>113</v>
      </c>
      <c r="B13" s="661"/>
      <c r="C13" s="184">
        <f>SUM(C8:C12)</f>
        <v>14</v>
      </c>
      <c r="D13" s="185"/>
      <c r="E13" s="184"/>
      <c r="F13" s="185"/>
      <c r="G13" s="186"/>
    </row>
    <row r="14" spans="1:7" s="133" customFormat="1" ht="19.5" customHeight="1">
      <c r="A14" s="181" t="s">
        <v>200</v>
      </c>
      <c r="B14" s="182" t="s">
        <v>201</v>
      </c>
      <c r="C14" s="196">
        <v>2</v>
      </c>
      <c r="D14" s="181">
        <v>1999</v>
      </c>
      <c r="E14" s="196"/>
      <c r="F14" s="182"/>
      <c r="G14" s="187" t="s">
        <v>202</v>
      </c>
    </row>
    <row r="15" spans="1:7" s="133" customFormat="1" ht="19.5" customHeight="1">
      <c r="A15" s="181" t="s">
        <v>200</v>
      </c>
      <c r="B15" s="182" t="s">
        <v>201</v>
      </c>
      <c r="C15" s="196">
        <v>4</v>
      </c>
      <c r="D15" s="181">
        <v>2007</v>
      </c>
      <c r="E15" s="198"/>
      <c r="F15" s="202"/>
      <c r="G15" s="187" t="s">
        <v>199</v>
      </c>
    </row>
    <row r="16" spans="1:7" s="133" customFormat="1" ht="19.5" customHeight="1" thickBot="1">
      <c r="A16" s="181" t="s">
        <v>200</v>
      </c>
      <c r="B16" s="182" t="s">
        <v>201</v>
      </c>
      <c r="C16" s="196">
        <v>1</v>
      </c>
      <c r="D16" s="181">
        <v>2012</v>
      </c>
      <c r="E16" s="198"/>
      <c r="F16" s="202"/>
      <c r="G16" s="187" t="s">
        <v>199</v>
      </c>
    </row>
    <row r="17" spans="1:7" s="133" customFormat="1" ht="19.5" customHeight="1" thickBot="1">
      <c r="A17" s="660" t="s">
        <v>113</v>
      </c>
      <c r="B17" s="661" t="s">
        <v>113</v>
      </c>
      <c r="C17" s="184">
        <f>SUM(C14:C16)</f>
        <v>7</v>
      </c>
      <c r="D17" s="185"/>
      <c r="E17" s="184"/>
      <c r="F17" s="191"/>
      <c r="G17" s="186"/>
    </row>
    <row r="18" spans="1:7" s="133" customFormat="1" ht="19.5" customHeight="1">
      <c r="A18" s="188" t="s">
        <v>203</v>
      </c>
      <c r="B18" s="189" t="s">
        <v>204</v>
      </c>
      <c r="C18" s="199">
        <v>1</v>
      </c>
      <c r="D18" s="188">
        <v>1997</v>
      </c>
      <c r="E18" s="199"/>
      <c r="F18" s="189"/>
      <c r="G18" s="190" t="s">
        <v>202</v>
      </c>
    </row>
    <row r="19" spans="1:7" s="133" customFormat="1" ht="19.5" customHeight="1" thickBot="1">
      <c r="A19" s="188" t="s">
        <v>203</v>
      </c>
      <c r="B19" s="189" t="s">
        <v>204</v>
      </c>
      <c r="C19" s="199">
        <v>2</v>
      </c>
      <c r="D19" s="188">
        <v>2007</v>
      </c>
      <c r="E19" s="198"/>
      <c r="F19" s="202"/>
      <c r="G19" s="190" t="s">
        <v>199</v>
      </c>
    </row>
    <row r="20" spans="1:7" s="133" customFormat="1" ht="19.5" customHeight="1" thickBot="1">
      <c r="A20" s="660" t="s">
        <v>113</v>
      </c>
      <c r="B20" s="661" t="s">
        <v>113</v>
      </c>
      <c r="C20" s="184">
        <f>SUM(C18:C19)</f>
        <v>3</v>
      </c>
      <c r="D20" s="185"/>
      <c r="E20" s="184"/>
      <c r="F20" s="191"/>
      <c r="G20" s="186"/>
    </row>
    <row r="21" spans="1:7" s="133" customFormat="1" ht="19.5" customHeight="1" thickBot="1">
      <c r="A21" s="188" t="s">
        <v>205</v>
      </c>
      <c r="B21" s="189" t="s">
        <v>206</v>
      </c>
      <c r="C21" s="199">
        <v>2</v>
      </c>
      <c r="D21" s="188">
        <v>2007</v>
      </c>
      <c r="E21" s="198"/>
      <c r="F21" s="202"/>
      <c r="G21" s="190" t="s">
        <v>199</v>
      </c>
    </row>
    <row r="22" spans="1:7" s="133" customFormat="1" ht="19.5" customHeight="1" thickBot="1">
      <c r="A22" s="660" t="s">
        <v>113</v>
      </c>
      <c r="B22" s="661" t="s">
        <v>113</v>
      </c>
      <c r="C22" s="184">
        <f>SUM(C21)</f>
        <v>2</v>
      </c>
      <c r="D22" s="185"/>
      <c r="E22" s="184"/>
      <c r="F22" s="191"/>
      <c r="G22" s="186"/>
    </row>
    <row r="23" spans="1:7" s="133" customFormat="1" ht="19.5" customHeight="1">
      <c r="A23" s="188" t="s">
        <v>208</v>
      </c>
      <c r="B23" s="189" t="s">
        <v>209</v>
      </c>
      <c r="C23" s="199">
        <v>1</v>
      </c>
      <c r="D23" s="188">
        <v>1999</v>
      </c>
      <c r="E23" s="199"/>
      <c r="F23" s="189"/>
      <c r="G23" s="190" t="s">
        <v>202</v>
      </c>
    </row>
    <row r="24" spans="1:7" s="133" customFormat="1" ht="19.5" customHeight="1" thickBot="1">
      <c r="A24" s="188" t="s">
        <v>208</v>
      </c>
      <c r="B24" s="189" t="s">
        <v>209</v>
      </c>
      <c r="C24" s="199">
        <v>4</v>
      </c>
      <c r="D24" s="188">
        <v>2007</v>
      </c>
      <c r="E24" s="198"/>
      <c r="F24" s="203"/>
      <c r="G24" s="190" t="s">
        <v>199</v>
      </c>
    </row>
    <row r="25" spans="1:7" s="133" customFormat="1" ht="19.5" customHeight="1" thickBot="1">
      <c r="A25" s="660" t="s">
        <v>113</v>
      </c>
      <c r="B25" s="661" t="s">
        <v>113</v>
      </c>
      <c r="C25" s="184">
        <f>SUM(C23:C24)</f>
        <v>5</v>
      </c>
      <c r="D25" s="185"/>
      <c r="E25" s="184"/>
      <c r="F25" s="185"/>
      <c r="G25" s="186"/>
    </row>
    <row r="26" spans="1:7" s="133" customFormat="1" ht="24.75" customHeight="1" thickBot="1">
      <c r="A26" s="675" t="s">
        <v>213</v>
      </c>
      <c r="B26" s="676"/>
      <c r="C26" s="193">
        <f>C13+C17+C20+C22+C25</f>
        <v>31</v>
      </c>
      <c r="D26" s="194"/>
      <c r="E26" s="193"/>
      <c r="F26" s="194"/>
      <c r="G26" s="195"/>
    </row>
    <row r="27" spans="1:7" s="141" customFormat="1" ht="9.75" customHeight="1" thickBot="1">
      <c r="A27" s="136"/>
      <c r="B27" s="137"/>
      <c r="C27" s="138"/>
      <c r="D27" s="139"/>
      <c r="E27" s="139"/>
      <c r="F27" s="137"/>
      <c r="G27" s="140"/>
    </row>
    <row r="28" spans="1:7" s="133" customFormat="1" ht="24.75" customHeight="1" thickBot="1">
      <c r="A28" s="667" t="s">
        <v>214</v>
      </c>
      <c r="B28" s="668"/>
      <c r="C28" s="668"/>
      <c r="D28" s="668"/>
      <c r="E28" s="668"/>
      <c r="F28" s="668"/>
      <c r="G28" s="669"/>
    </row>
    <row r="29" spans="1:7" s="133" customFormat="1" ht="46.5" customHeight="1" thickBot="1">
      <c r="A29" s="437" t="s">
        <v>495</v>
      </c>
      <c r="B29" s="438" t="s">
        <v>496</v>
      </c>
      <c r="C29" s="438"/>
      <c r="D29" s="438"/>
      <c r="E29" s="437">
        <v>4</v>
      </c>
      <c r="F29" s="439"/>
      <c r="G29" s="440" t="s">
        <v>308</v>
      </c>
    </row>
    <row r="30" spans="1:7" s="133" customFormat="1" ht="46.5" customHeight="1" thickBot="1">
      <c r="A30" s="437" t="s">
        <v>208</v>
      </c>
      <c r="B30" s="438" t="s">
        <v>497</v>
      </c>
      <c r="C30" s="438"/>
      <c r="D30" s="438"/>
      <c r="E30" s="437">
        <v>1</v>
      </c>
      <c r="F30" s="439"/>
      <c r="G30" s="440" t="s">
        <v>498</v>
      </c>
    </row>
    <row r="31" spans="1:7" s="133" customFormat="1" ht="46.5" customHeight="1" thickBot="1">
      <c r="A31" s="437" t="s">
        <v>210</v>
      </c>
      <c r="B31" s="438" t="s">
        <v>499</v>
      </c>
      <c r="C31" s="438"/>
      <c r="D31" s="438"/>
      <c r="E31" s="437">
        <v>1</v>
      </c>
      <c r="F31" s="439"/>
      <c r="G31" s="440" t="s">
        <v>308</v>
      </c>
    </row>
    <row r="32" spans="1:7" s="133" customFormat="1" ht="24.75" customHeight="1" thickBot="1">
      <c r="A32" s="670" t="s">
        <v>215</v>
      </c>
      <c r="B32" s="671"/>
      <c r="C32" s="671"/>
      <c r="D32" s="672"/>
      <c r="E32" s="178">
        <f>SUM(E29:E31)</f>
        <v>6</v>
      </c>
      <c r="F32" s="441">
        <f>F29+F30+F31</f>
        <v>0</v>
      </c>
      <c r="G32" s="179"/>
    </row>
    <row r="33" spans="1:7" s="141" customFormat="1" ht="9.75" customHeight="1" thickBot="1">
      <c r="A33" s="136"/>
      <c r="B33" s="137"/>
      <c r="C33" s="138"/>
      <c r="D33" s="139"/>
      <c r="E33" s="139"/>
      <c r="F33" s="192"/>
      <c r="G33" s="180"/>
    </row>
    <row r="34" spans="1:7" s="133" customFormat="1" ht="27.75" customHeight="1" thickBot="1">
      <c r="A34" s="677" t="s">
        <v>12</v>
      </c>
      <c r="B34" s="678"/>
      <c r="C34" s="442">
        <f>C26</f>
        <v>31</v>
      </c>
      <c r="D34" s="443"/>
      <c r="E34" s="444">
        <f>E32</f>
        <v>6</v>
      </c>
      <c r="F34" s="445">
        <f>F32</f>
        <v>0</v>
      </c>
      <c r="G34" s="443"/>
    </row>
    <row r="35" spans="1:7" ht="12.75" customHeight="1">
      <c r="A35" s="142"/>
      <c r="B35" s="143"/>
      <c r="C35" s="144"/>
      <c r="D35" s="142"/>
      <c r="E35" s="142"/>
      <c r="F35" s="145"/>
      <c r="G35" s="145"/>
    </row>
    <row r="36" spans="1:8" ht="32.25" customHeight="1">
      <c r="A36" s="673" t="s">
        <v>348</v>
      </c>
      <c r="B36" s="674"/>
      <c r="C36" s="674"/>
      <c r="D36" s="674"/>
      <c r="E36" s="674"/>
      <c r="F36" s="674"/>
      <c r="G36" s="674"/>
      <c r="H36" s="146"/>
    </row>
    <row r="38" spans="1:7" ht="24" customHeight="1">
      <c r="A38" s="657" t="s">
        <v>321</v>
      </c>
      <c r="B38" s="657"/>
      <c r="C38" s="657"/>
      <c r="D38" s="657"/>
      <c r="E38" s="657"/>
      <c r="F38" s="657"/>
      <c r="G38" s="657"/>
    </row>
  </sheetData>
  <sheetProtection/>
  <mergeCells count="17">
    <mergeCell ref="A36:G36"/>
    <mergeCell ref="A13:B13"/>
    <mergeCell ref="A17:B17"/>
    <mergeCell ref="A20:B20"/>
    <mergeCell ref="A22:B22"/>
    <mergeCell ref="A26:B26"/>
    <mergeCell ref="A34:B34"/>
    <mergeCell ref="A38:G38"/>
    <mergeCell ref="G6:G7"/>
    <mergeCell ref="A25:B25"/>
    <mergeCell ref="A2:G2"/>
    <mergeCell ref="A6:A7"/>
    <mergeCell ref="B6:B7"/>
    <mergeCell ref="C6:D6"/>
    <mergeCell ref="E6:F6"/>
    <mergeCell ref="A28:G28"/>
    <mergeCell ref="A32:D3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B1:AC47"/>
  <sheetViews>
    <sheetView zoomScalePageLayoutView="0" workbookViewId="0" topLeftCell="A1">
      <selection activeCell="D21" sqref="D21"/>
    </sheetView>
  </sheetViews>
  <sheetFormatPr defaultColWidth="9.140625" defaultRowHeight="12.75"/>
  <cols>
    <col min="1" max="1" width="3.7109375" style="212" customWidth="1"/>
    <col min="2" max="2" width="13.28125" style="243" customWidth="1"/>
    <col min="3" max="3" width="2.140625" style="212" customWidth="1"/>
    <col min="4" max="4" width="77.28125" style="212" customWidth="1"/>
    <col min="5" max="5" width="2.421875" style="215" customWidth="1"/>
    <col min="6" max="6" width="26.8515625" style="215" customWidth="1"/>
    <col min="7" max="7" width="2.421875" style="215" customWidth="1"/>
    <col min="8" max="8" width="27.00390625" style="215" customWidth="1"/>
    <col min="9" max="9" width="2.421875" style="215" customWidth="1"/>
    <col min="10" max="10" width="26.421875" style="216" customWidth="1"/>
    <col min="11" max="14" width="9.140625" style="212" customWidth="1"/>
    <col min="15" max="15" width="11.57421875" style="212" bestFit="1" customWidth="1"/>
    <col min="16" max="16384" width="9.140625" style="212" customWidth="1"/>
  </cols>
  <sheetData>
    <row r="1" spans="2:4" ht="15">
      <c r="B1" s="213"/>
      <c r="C1" s="214"/>
      <c r="D1" s="214"/>
    </row>
    <row r="2" spans="2:10" s="217" customFormat="1" ht="18" customHeight="1">
      <c r="B2" s="685" t="s">
        <v>323</v>
      </c>
      <c r="C2" s="685"/>
      <c r="D2" s="685"/>
      <c r="E2" s="218"/>
      <c r="F2" s="218"/>
      <c r="G2" s="218"/>
      <c r="H2" s="218"/>
      <c r="I2" s="218"/>
      <c r="J2" s="218"/>
    </row>
    <row r="3" spans="2:10" s="217" customFormat="1" ht="15">
      <c r="B3" s="219"/>
      <c r="C3" s="220"/>
      <c r="D3" s="220"/>
      <c r="E3" s="221"/>
      <c r="F3" s="222"/>
      <c r="G3" s="221"/>
      <c r="H3" s="222"/>
      <c r="I3" s="221"/>
      <c r="J3" s="223" t="s">
        <v>312</v>
      </c>
    </row>
    <row r="4" spans="2:10" s="217" customFormat="1" ht="16.5" customHeight="1">
      <c r="B4" s="683" t="s">
        <v>216</v>
      </c>
      <c r="C4" s="224"/>
      <c r="D4" s="683" t="s">
        <v>217</v>
      </c>
      <c r="E4" s="681"/>
      <c r="F4" s="682"/>
      <c r="G4" s="681"/>
      <c r="H4" s="682"/>
      <c r="I4" s="225"/>
      <c r="J4" s="225"/>
    </row>
    <row r="5" spans="2:15" s="226" customFormat="1" ht="15.75">
      <c r="B5" s="684"/>
      <c r="C5" s="227"/>
      <c r="D5" s="684"/>
      <c r="E5" s="228"/>
      <c r="F5" s="229">
        <v>2015</v>
      </c>
      <c r="G5" s="228"/>
      <c r="H5" s="230">
        <v>2016</v>
      </c>
      <c r="J5" s="230">
        <v>2017</v>
      </c>
      <c r="O5" s="300"/>
    </row>
    <row r="6" spans="2:10" ht="15.75">
      <c r="B6" s="234" t="s">
        <v>313</v>
      </c>
      <c r="C6" s="231"/>
      <c r="D6" s="235" t="s">
        <v>197</v>
      </c>
      <c r="E6" s="232"/>
      <c r="F6" s="232">
        <v>118000</v>
      </c>
      <c r="G6" s="232"/>
      <c r="H6" s="232">
        <v>124200</v>
      </c>
      <c r="I6" s="212"/>
      <c r="J6" s="232">
        <v>130000</v>
      </c>
    </row>
    <row r="7" spans="2:10" ht="15.75">
      <c r="B7" s="234" t="s">
        <v>314</v>
      </c>
      <c r="C7" s="231"/>
      <c r="D7" s="235" t="s">
        <v>197</v>
      </c>
      <c r="E7" s="232"/>
      <c r="F7" s="232">
        <v>130500</v>
      </c>
      <c r="G7" s="232"/>
      <c r="H7" s="232">
        <v>137500</v>
      </c>
      <c r="I7" s="212"/>
      <c r="J7" s="232">
        <v>143500</v>
      </c>
    </row>
    <row r="8" spans="2:10" ht="15.75">
      <c r="B8" s="234" t="s">
        <v>218</v>
      </c>
      <c r="C8" s="231"/>
      <c r="D8" s="235" t="s">
        <v>197</v>
      </c>
      <c r="E8" s="232"/>
      <c r="F8" s="232">
        <v>42600</v>
      </c>
      <c r="G8" s="232"/>
      <c r="H8" s="232">
        <v>44500</v>
      </c>
      <c r="I8" s="212"/>
      <c r="J8" s="232">
        <v>47000</v>
      </c>
    </row>
    <row r="9" spans="2:15" ht="15.75">
      <c r="B9" s="234" t="s">
        <v>219</v>
      </c>
      <c r="C9" s="231"/>
      <c r="D9" s="235" t="s">
        <v>220</v>
      </c>
      <c r="E9" s="232"/>
      <c r="F9" s="232">
        <v>44000</v>
      </c>
      <c r="G9" s="232"/>
      <c r="H9" s="232">
        <v>46500</v>
      </c>
      <c r="I9" s="212"/>
      <c r="J9" s="232">
        <v>48500</v>
      </c>
      <c r="O9" s="300"/>
    </row>
    <row r="10" spans="2:10" ht="15.75">
      <c r="B10" s="234" t="s">
        <v>221</v>
      </c>
      <c r="C10" s="231"/>
      <c r="D10" s="235" t="s">
        <v>222</v>
      </c>
      <c r="E10" s="232"/>
      <c r="F10" s="232">
        <v>75600</v>
      </c>
      <c r="G10" s="232"/>
      <c r="H10" s="232">
        <v>79500</v>
      </c>
      <c r="I10" s="212"/>
      <c r="J10" s="232">
        <v>83000</v>
      </c>
    </row>
    <row r="11" spans="2:10" ht="15.75">
      <c r="B11" s="234" t="s">
        <v>223</v>
      </c>
      <c r="C11" s="231"/>
      <c r="D11" s="235" t="s">
        <v>324</v>
      </c>
      <c r="E11" s="232"/>
      <c r="F11" s="232">
        <v>68600</v>
      </c>
      <c r="G11" s="232"/>
      <c r="H11" s="232">
        <v>72000</v>
      </c>
      <c r="I11" s="212"/>
      <c r="J11" s="232">
        <v>75500</v>
      </c>
    </row>
    <row r="12" spans="2:15" ht="15.75">
      <c r="B12" s="234" t="s">
        <v>224</v>
      </c>
      <c r="C12" s="231"/>
      <c r="D12" s="235" t="s">
        <v>225</v>
      </c>
      <c r="E12" s="232"/>
      <c r="F12" s="232">
        <v>100000</v>
      </c>
      <c r="G12" s="232"/>
      <c r="H12" s="232">
        <v>105500</v>
      </c>
      <c r="I12" s="212"/>
      <c r="J12" s="232">
        <v>110000</v>
      </c>
      <c r="O12" s="300"/>
    </row>
    <row r="13" spans="2:10" ht="15.75">
      <c r="B13" s="234" t="s">
        <v>226</v>
      </c>
      <c r="C13" s="231"/>
      <c r="D13" s="235" t="s">
        <v>315</v>
      </c>
      <c r="E13" s="232"/>
      <c r="F13" s="232">
        <v>60700</v>
      </c>
      <c r="G13" s="232"/>
      <c r="H13" s="232">
        <v>64000</v>
      </c>
      <c r="I13" s="212"/>
      <c r="J13" s="232">
        <v>67000</v>
      </c>
    </row>
    <row r="14" spans="2:10" ht="15.75">
      <c r="B14" s="234" t="s">
        <v>227</v>
      </c>
      <c r="C14" s="231"/>
      <c r="D14" s="235" t="s">
        <v>316</v>
      </c>
      <c r="E14" s="232"/>
      <c r="F14" s="232">
        <v>77000</v>
      </c>
      <c r="G14" s="232"/>
      <c r="H14" s="232">
        <v>81000</v>
      </c>
      <c r="I14" s="212"/>
      <c r="J14" s="232">
        <v>85000</v>
      </c>
    </row>
    <row r="15" spans="2:10" ht="15.75">
      <c r="B15" s="234" t="s">
        <v>228</v>
      </c>
      <c r="C15" s="231"/>
      <c r="D15" s="235" t="s">
        <v>206</v>
      </c>
      <c r="E15" s="232"/>
      <c r="F15" s="232">
        <v>59500</v>
      </c>
      <c r="G15" s="232"/>
      <c r="H15" s="232">
        <v>62500</v>
      </c>
      <c r="I15" s="212"/>
      <c r="J15" s="232">
        <v>65500</v>
      </c>
    </row>
    <row r="16" spans="2:10" ht="15.75">
      <c r="B16" s="234" t="s">
        <v>229</v>
      </c>
      <c r="C16" s="231"/>
      <c r="D16" s="235" t="s">
        <v>207</v>
      </c>
      <c r="E16" s="232"/>
      <c r="F16" s="232">
        <v>131500</v>
      </c>
      <c r="G16" s="232"/>
      <c r="H16" s="232">
        <v>138500</v>
      </c>
      <c r="I16" s="212"/>
      <c r="J16" s="232">
        <v>145000</v>
      </c>
    </row>
    <row r="17" spans="2:10" ht="15.75">
      <c r="B17" s="234" t="s">
        <v>230</v>
      </c>
      <c r="C17" s="231"/>
      <c r="D17" s="235" t="s">
        <v>209</v>
      </c>
      <c r="E17" s="232"/>
      <c r="F17" s="232">
        <v>206000</v>
      </c>
      <c r="G17" s="232"/>
      <c r="H17" s="232">
        <v>217000</v>
      </c>
      <c r="I17" s="212"/>
      <c r="J17" s="232">
        <v>227000</v>
      </c>
    </row>
    <row r="18" spans="2:10" ht="15.75">
      <c r="B18" s="234" t="s">
        <v>231</v>
      </c>
      <c r="C18" s="231"/>
      <c r="D18" s="235" t="s">
        <v>211</v>
      </c>
      <c r="E18" s="232"/>
      <c r="F18" s="232">
        <v>469500</v>
      </c>
      <c r="G18" s="232"/>
      <c r="H18" s="232">
        <v>494500</v>
      </c>
      <c r="I18" s="212"/>
      <c r="J18" s="232">
        <v>517000</v>
      </c>
    </row>
    <row r="19" spans="2:10" ht="15.75">
      <c r="B19" s="234" t="s">
        <v>232</v>
      </c>
      <c r="C19" s="231"/>
      <c r="D19" s="235" t="s">
        <v>233</v>
      </c>
      <c r="E19" s="232"/>
      <c r="F19" s="232">
        <v>77000</v>
      </c>
      <c r="G19" s="232"/>
      <c r="H19" s="232">
        <v>81000</v>
      </c>
      <c r="I19" s="212"/>
      <c r="J19" s="232">
        <v>85000</v>
      </c>
    </row>
    <row r="20" spans="2:10" ht="15.75">
      <c r="B20" s="234" t="s">
        <v>234</v>
      </c>
      <c r="C20" s="231"/>
      <c r="D20" s="235" t="s">
        <v>235</v>
      </c>
      <c r="E20" s="232"/>
      <c r="F20" s="232">
        <v>114000</v>
      </c>
      <c r="G20" s="232"/>
      <c r="H20" s="232">
        <v>120000</v>
      </c>
      <c r="I20" s="212"/>
      <c r="J20" s="232">
        <v>125500</v>
      </c>
    </row>
    <row r="21" spans="2:10" ht="15.75">
      <c r="B21" s="234" t="s">
        <v>236</v>
      </c>
      <c r="C21" s="231"/>
      <c r="D21" s="235" t="s">
        <v>237</v>
      </c>
      <c r="E21" s="232"/>
      <c r="F21" s="232">
        <v>138500</v>
      </c>
      <c r="G21" s="232"/>
      <c r="H21" s="232">
        <v>145500</v>
      </c>
      <c r="I21" s="212"/>
      <c r="J21" s="232">
        <v>152500</v>
      </c>
    </row>
    <row r="22" spans="2:10" ht="15.75">
      <c r="B22" s="234" t="s">
        <v>238</v>
      </c>
      <c r="C22" s="231"/>
      <c r="D22" s="235" t="s">
        <v>212</v>
      </c>
      <c r="E22" s="232"/>
      <c r="F22" s="232">
        <v>139000</v>
      </c>
      <c r="G22" s="232"/>
      <c r="H22" s="232">
        <v>146500</v>
      </c>
      <c r="I22" s="212"/>
      <c r="J22" s="232">
        <v>153000</v>
      </c>
    </row>
    <row r="23" spans="2:10" ht="15.75">
      <c r="B23" s="234" t="s">
        <v>239</v>
      </c>
      <c r="C23" s="231"/>
      <c r="D23" s="235" t="s">
        <v>240</v>
      </c>
      <c r="E23" s="232"/>
      <c r="F23" s="232">
        <v>173500</v>
      </c>
      <c r="G23" s="232"/>
      <c r="H23" s="232">
        <v>182500</v>
      </c>
      <c r="I23" s="212"/>
      <c r="J23" s="232">
        <v>191000</v>
      </c>
    </row>
    <row r="24" spans="2:10" ht="15.75">
      <c r="B24" s="234" t="s">
        <v>241</v>
      </c>
      <c r="C24" s="231"/>
      <c r="D24" s="235" t="s">
        <v>242</v>
      </c>
      <c r="E24" s="232"/>
      <c r="F24" s="232">
        <v>60700</v>
      </c>
      <c r="G24" s="232"/>
      <c r="H24" s="232">
        <v>64000</v>
      </c>
      <c r="I24" s="212"/>
      <c r="J24" s="232">
        <v>66500</v>
      </c>
    </row>
    <row r="25" spans="2:10" ht="15.75">
      <c r="B25" s="234" t="s">
        <v>243</v>
      </c>
      <c r="C25" s="231"/>
      <c r="D25" s="235" t="s">
        <v>244</v>
      </c>
      <c r="E25" s="232"/>
      <c r="F25" s="232">
        <v>8800</v>
      </c>
      <c r="G25" s="232"/>
      <c r="H25" s="232">
        <v>9300</v>
      </c>
      <c r="I25" s="212"/>
      <c r="J25" s="232">
        <v>9600</v>
      </c>
    </row>
    <row r="26" spans="2:10" ht="15.75">
      <c r="B26" s="234" t="s">
        <v>245</v>
      </c>
      <c r="C26" s="231"/>
      <c r="D26" s="235" t="s">
        <v>246</v>
      </c>
      <c r="E26" s="232"/>
      <c r="F26" s="232">
        <v>22000</v>
      </c>
      <c r="G26" s="232"/>
      <c r="H26" s="232">
        <v>23200</v>
      </c>
      <c r="I26" s="212"/>
      <c r="J26" s="232">
        <v>24300</v>
      </c>
    </row>
    <row r="27" spans="2:10" ht="15.75">
      <c r="B27" s="234" t="s">
        <v>247</v>
      </c>
      <c r="C27" s="231"/>
      <c r="D27" s="235" t="s">
        <v>248</v>
      </c>
      <c r="E27" s="232"/>
      <c r="F27" s="232">
        <v>2000</v>
      </c>
      <c r="G27" s="232"/>
      <c r="H27" s="232">
        <v>2100</v>
      </c>
      <c r="I27" s="212"/>
      <c r="J27" s="232">
        <v>2200</v>
      </c>
    </row>
    <row r="28" spans="2:10" ht="15.75">
      <c r="B28" s="234" t="s">
        <v>249</v>
      </c>
      <c r="C28" s="231"/>
      <c r="D28" s="235" t="s">
        <v>250</v>
      </c>
      <c r="E28" s="233"/>
      <c r="F28" s="232"/>
      <c r="G28" s="233"/>
      <c r="H28" s="232">
        <v>0</v>
      </c>
      <c r="I28" s="233"/>
      <c r="J28" s="232"/>
    </row>
    <row r="29" spans="2:10" ht="15.75">
      <c r="B29" s="234" t="s">
        <v>251</v>
      </c>
      <c r="C29" s="231"/>
      <c r="D29" s="235" t="s">
        <v>252</v>
      </c>
      <c r="E29" s="233"/>
      <c r="F29" s="232"/>
      <c r="G29" s="233"/>
      <c r="H29" s="232">
        <f>F29*1.05</f>
        <v>0</v>
      </c>
      <c r="I29" s="233"/>
      <c r="J29" s="232"/>
    </row>
    <row r="30" spans="2:10" ht="15.75">
      <c r="B30" s="234" t="s">
        <v>253</v>
      </c>
      <c r="C30" s="231"/>
      <c r="D30" s="235" t="s">
        <v>254</v>
      </c>
      <c r="E30" s="233"/>
      <c r="F30" s="301"/>
      <c r="G30" s="233"/>
      <c r="H30" s="232"/>
      <c r="I30" s="233"/>
      <c r="J30" s="232"/>
    </row>
    <row r="31" spans="2:10" ht="15.75">
      <c r="B31" s="302"/>
      <c r="C31" s="303"/>
      <c r="D31" s="303"/>
      <c r="E31" s="236"/>
      <c r="F31" s="304"/>
      <c r="G31" s="236"/>
      <c r="H31" s="236"/>
      <c r="I31" s="236"/>
      <c r="J31" s="237"/>
    </row>
    <row r="32" spans="2:10" s="305" customFormat="1" ht="15.75">
      <c r="B32" s="301" t="s">
        <v>325</v>
      </c>
      <c r="C32" s="306"/>
      <c r="D32" s="301"/>
      <c r="E32" s="307"/>
      <c r="F32" s="301"/>
      <c r="G32" s="308"/>
      <c r="H32" s="309"/>
      <c r="I32" s="309"/>
      <c r="J32" s="309"/>
    </row>
    <row r="33" spans="2:10" s="305" customFormat="1" ht="18" customHeight="1">
      <c r="B33" s="310" t="s">
        <v>326</v>
      </c>
      <c r="C33" s="311"/>
      <c r="D33" s="310"/>
      <c r="E33" s="312"/>
      <c r="F33" s="310"/>
      <c r="G33" s="309"/>
      <c r="H33" s="309"/>
      <c r="I33" s="309"/>
      <c r="J33" s="309"/>
    </row>
    <row r="34" spans="2:10" s="305" customFormat="1" ht="18" customHeight="1">
      <c r="B34" s="686" t="s">
        <v>327</v>
      </c>
      <c r="C34" s="686"/>
      <c r="D34" s="686"/>
      <c r="E34" s="686"/>
      <c r="F34" s="686"/>
      <c r="G34" s="686"/>
      <c r="H34" s="686"/>
      <c r="I34" s="309"/>
      <c r="J34" s="309"/>
    </row>
    <row r="35" spans="2:10" s="305" customFormat="1" ht="18" customHeight="1">
      <c r="B35" s="687" t="s">
        <v>255</v>
      </c>
      <c r="C35" s="687"/>
      <c r="D35" s="687"/>
      <c r="E35" s="687"/>
      <c r="F35" s="687"/>
      <c r="G35" s="687"/>
      <c r="H35" s="687"/>
      <c r="I35" s="687"/>
      <c r="J35" s="309"/>
    </row>
    <row r="36" spans="2:10" s="305" customFormat="1" ht="18" customHeight="1">
      <c r="B36" s="687" t="s">
        <v>328</v>
      </c>
      <c r="C36" s="687"/>
      <c r="D36" s="687"/>
      <c r="E36" s="687"/>
      <c r="F36" s="687"/>
      <c r="G36" s="687"/>
      <c r="H36" s="687"/>
      <c r="I36" s="687"/>
      <c r="J36" s="309"/>
    </row>
    <row r="37" spans="2:10" s="305" customFormat="1" ht="18" customHeight="1">
      <c r="B37" s="687" t="s">
        <v>256</v>
      </c>
      <c r="C37" s="687"/>
      <c r="D37" s="687"/>
      <c r="E37" s="687"/>
      <c r="F37" s="687"/>
      <c r="G37" s="687"/>
      <c r="H37" s="687"/>
      <c r="I37" s="687"/>
      <c r="J37" s="309"/>
    </row>
    <row r="38" spans="2:29" s="305" customFormat="1" ht="18.75">
      <c r="B38" s="687" t="s">
        <v>329</v>
      </c>
      <c r="C38" s="687"/>
      <c r="D38" s="687"/>
      <c r="E38" s="687"/>
      <c r="F38" s="687"/>
      <c r="G38" s="687"/>
      <c r="H38" s="687"/>
      <c r="I38" s="687"/>
      <c r="J38" s="313"/>
      <c r="K38" s="314"/>
      <c r="L38" s="314"/>
      <c r="M38" s="314"/>
      <c r="N38" s="314"/>
      <c r="O38" s="314"/>
      <c r="P38" s="314"/>
      <c r="Q38" s="315"/>
      <c r="R38" s="315"/>
      <c r="S38" s="315"/>
      <c r="T38" s="315"/>
      <c r="U38" s="315"/>
      <c r="V38" s="316"/>
      <c r="W38" s="316"/>
      <c r="X38" s="316"/>
      <c r="Y38" s="316"/>
      <c r="Z38" s="316"/>
      <c r="AA38" s="316"/>
      <c r="AB38" s="316"/>
      <c r="AC38" s="316"/>
    </row>
    <row r="39" spans="2:10" s="305" customFormat="1" ht="15.75">
      <c r="B39" s="679" t="s">
        <v>330</v>
      </c>
      <c r="C39" s="679"/>
      <c r="D39" s="679"/>
      <c r="E39" s="679"/>
      <c r="F39" s="679"/>
      <c r="G39" s="679"/>
      <c r="H39" s="679"/>
      <c r="I39" s="679"/>
      <c r="J39" s="309"/>
    </row>
    <row r="40" spans="2:10" s="305" customFormat="1" ht="15.75">
      <c r="B40" s="309"/>
      <c r="C40" s="309"/>
      <c r="D40" s="309"/>
      <c r="E40" s="309"/>
      <c r="F40" s="309"/>
      <c r="G40" s="309"/>
      <c r="H40" s="309"/>
      <c r="I40" s="309"/>
      <c r="J40" s="309"/>
    </row>
    <row r="41" spans="2:4" ht="15.75">
      <c r="B41" s="238"/>
      <c r="C41" s="239"/>
      <c r="D41" s="240"/>
    </row>
    <row r="42" spans="2:4" ht="15.75">
      <c r="B42" s="238"/>
      <c r="C42" s="239"/>
      <c r="D42" s="240"/>
    </row>
    <row r="43" spans="2:4" ht="15.75">
      <c r="B43" s="241"/>
      <c r="C43" s="239"/>
      <c r="D43" s="240"/>
    </row>
    <row r="44" spans="2:4" ht="15.75">
      <c r="B44" s="242"/>
      <c r="C44" s="239"/>
      <c r="D44" s="214"/>
    </row>
    <row r="45" ht="15.75">
      <c r="B45" s="242"/>
    </row>
    <row r="46" ht="15.75">
      <c r="B46" s="242"/>
    </row>
    <row r="47" spans="2:10" ht="30.75" customHeight="1">
      <c r="B47" s="680"/>
      <c r="C47" s="680"/>
      <c r="D47" s="680"/>
      <c r="E47" s="680"/>
      <c r="F47" s="680"/>
      <c r="G47" s="680"/>
      <c r="H47" s="680"/>
      <c r="I47" s="680"/>
      <c r="J47" s="680"/>
    </row>
  </sheetData>
  <sheetProtection/>
  <mergeCells count="11">
    <mergeCell ref="B38:I38"/>
    <mergeCell ref="B39:I39"/>
    <mergeCell ref="B47:J47"/>
    <mergeCell ref="E4:H4"/>
    <mergeCell ref="D4:D5"/>
    <mergeCell ref="B4:B5"/>
    <mergeCell ref="B2:D2"/>
    <mergeCell ref="B34:H34"/>
    <mergeCell ref="B35:I35"/>
    <mergeCell ref="B36:I36"/>
    <mergeCell ref="B37:I37"/>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2014-07-24T11:14:58Z</cp:lastPrinted>
  <dcterms:created xsi:type="dcterms:W3CDTF">2000-07-06T05:43:41Z</dcterms:created>
  <dcterms:modified xsi:type="dcterms:W3CDTF">2020-07-09T07:05:17Z</dcterms:modified>
  <cp:category/>
  <cp:version/>
  <cp:contentType/>
  <cp:contentStatus/>
</cp:coreProperties>
</file>